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7500" windowHeight="8325" activeTab="1"/>
  </bookViews>
  <sheets>
    <sheet name="ДО ГБ" sheetId="1" r:id="rId1"/>
    <sheet name="ДО СП" sheetId="2" r:id="rId2"/>
    <sheet name="ЭКСТЕРНАТ" sheetId="3" r:id="rId3"/>
    <sheet name="КОЛЛЕДЖ ОЧ." sheetId="4" r:id="rId4"/>
    <sheet name="Слушатели" sheetId="5" r:id="rId5"/>
    <sheet name="КОЛЛЕДЖ В.О.  З.О." sheetId="6" r:id="rId6"/>
  </sheets>
  <definedNames>
    <definedName name="_xlnm.Print_Area" localSheetId="0">'ДО ГБ'!$A$1:$R$240</definedName>
    <definedName name="_xlnm.Print_Area" localSheetId="1">'ДО СП'!$A$1:$J$135</definedName>
  </definedNames>
  <calcPr fullCalcOnLoad="1"/>
</workbook>
</file>

<file path=xl/comments3.xml><?xml version="1.0" encoding="utf-8"?>
<comments xmlns="http://schemas.openxmlformats.org/spreadsheetml/2006/main">
  <authors>
    <author>1</author>
  </authors>
  <commentList>
    <comment ref="A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<sst xmlns="http://schemas.openxmlformats.org/spreadsheetml/2006/main" count="1072" uniqueCount="405">
  <si>
    <t>№ п/п</t>
  </si>
  <si>
    <t xml:space="preserve">Код </t>
  </si>
  <si>
    <t>1 курс</t>
  </si>
  <si>
    <t>2 курс</t>
  </si>
  <si>
    <t>3 курс</t>
  </si>
  <si>
    <t>4 курс</t>
  </si>
  <si>
    <t>5 курс</t>
  </si>
  <si>
    <t>6 курс</t>
  </si>
  <si>
    <t>Итого</t>
  </si>
  <si>
    <t>всего</t>
  </si>
  <si>
    <t>акад.</t>
  </si>
  <si>
    <t>Соц.-культ. серв. и туризм</t>
  </si>
  <si>
    <t>ИТОГО:</t>
  </si>
  <si>
    <t>1</t>
  </si>
  <si>
    <t>2</t>
  </si>
  <si>
    <t>3</t>
  </si>
  <si>
    <t>4</t>
  </si>
  <si>
    <t>5</t>
  </si>
  <si>
    <t>6</t>
  </si>
  <si>
    <t>ИЗО</t>
  </si>
  <si>
    <t>7</t>
  </si>
  <si>
    <t>Пед. и психол.</t>
  </si>
  <si>
    <t>8</t>
  </si>
  <si>
    <t>9</t>
  </si>
  <si>
    <t>10</t>
  </si>
  <si>
    <t>Рус. яз. и лит.</t>
  </si>
  <si>
    <t>Философия</t>
  </si>
  <si>
    <t>Связи с общест.</t>
  </si>
  <si>
    <t>Менед. орган.</t>
  </si>
  <si>
    <t>Маркетинг</t>
  </si>
  <si>
    <t>ВСЕГО ПО УНИВЕРСИТЕТУ:</t>
  </si>
  <si>
    <t>специаль-ность или направление</t>
  </si>
  <si>
    <t>Англ.яз</t>
  </si>
  <si>
    <t>Нем.яз.</t>
  </si>
  <si>
    <t>Проф.обуч. Охр.  окр. среды и прородопольз.</t>
  </si>
  <si>
    <t>ВСЕГО:</t>
  </si>
  <si>
    <t>Теория и мет. препод. ин. яз. и культур, фран.яз</t>
  </si>
  <si>
    <t>11</t>
  </si>
  <si>
    <r>
      <t xml:space="preserve">факултьтет </t>
    </r>
    <r>
      <rPr>
        <b/>
        <sz val="12"/>
        <rFont val="Arial Cyr"/>
        <family val="2"/>
      </rPr>
      <t>ИНОСТРАННЫХ ЯЗЫКОВ</t>
    </r>
  </si>
  <si>
    <t>Направление</t>
  </si>
  <si>
    <t>Специальность</t>
  </si>
  <si>
    <t>Кол-во</t>
  </si>
  <si>
    <t>Математика и информатика</t>
  </si>
  <si>
    <t>Русский язык и литература</t>
  </si>
  <si>
    <t>ИТОГО</t>
  </si>
  <si>
    <t>Связи с обществен.</t>
  </si>
  <si>
    <t>12</t>
  </si>
  <si>
    <t xml:space="preserve"> </t>
  </si>
  <si>
    <t>Искусство интерьера</t>
  </si>
  <si>
    <t>13</t>
  </si>
  <si>
    <t>14</t>
  </si>
  <si>
    <t>Биоэкология</t>
  </si>
  <si>
    <t>…</t>
  </si>
  <si>
    <t>..</t>
  </si>
  <si>
    <t>.</t>
  </si>
  <si>
    <t>Проф.обуч.(эконом.и управ.)</t>
  </si>
  <si>
    <t>050303</t>
  </si>
  <si>
    <t xml:space="preserve"> 050303</t>
  </si>
  <si>
    <t xml:space="preserve"> 050300</t>
  </si>
  <si>
    <t>Страховое дело       (2,10)</t>
  </si>
  <si>
    <t>Банковское дело       (1,10)</t>
  </si>
  <si>
    <t>Страховое дело (1,10)</t>
  </si>
  <si>
    <t>Туризм (1,10)</t>
  </si>
  <si>
    <t>Банковское дело       (2,10)</t>
  </si>
  <si>
    <t>Туризм (2,10)</t>
  </si>
  <si>
    <t>Логопедия и сурдопедагогика</t>
  </si>
  <si>
    <t>Страховое дело (2,10)</t>
  </si>
  <si>
    <t>Всего по университету</t>
  </si>
  <si>
    <t>ЦЕНТР МАГИСТЕРСКОЙ ПОДГОТОВКИ</t>
  </si>
  <si>
    <t>срок обуч.</t>
  </si>
  <si>
    <t>а/о</t>
  </si>
  <si>
    <t xml:space="preserve">Теория и мет. препод. ин. яз. и культур, англ.яз. </t>
  </si>
  <si>
    <t xml:space="preserve">Теория и мет. препод. ин. яз. и культур, нем.яз </t>
  </si>
  <si>
    <t>Информатика</t>
  </si>
  <si>
    <t xml:space="preserve">ИЗО </t>
  </si>
  <si>
    <t xml:space="preserve">Искусство интерьера </t>
  </si>
  <si>
    <t>музыкальное отделение</t>
  </si>
  <si>
    <t>Почтовая связь (2,10)</t>
  </si>
  <si>
    <t>Филолог.обр. пр.Иностраный язык (анг.яз)</t>
  </si>
  <si>
    <t>Университетский колледж (обучение на платной основе)</t>
  </si>
  <si>
    <t>специальность или направление</t>
  </si>
  <si>
    <t>срок</t>
  </si>
  <si>
    <t>3,10.</t>
  </si>
  <si>
    <t>Банковское дело</t>
  </si>
  <si>
    <t>2,10.</t>
  </si>
  <si>
    <t>Страховое дело</t>
  </si>
  <si>
    <t>20</t>
  </si>
  <si>
    <t>100701</t>
  </si>
  <si>
    <t>Коммерция (2.10)</t>
  </si>
  <si>
    <t>Банковское дело (2,10)</t>
  </si>
  <si>
    <t>Почтовая связь (1,10)</t>
  </si>
  <si>
    <t>Коммерция (2,10)</t>
  </si>
  <si>
    <t>210801</t>
  </si>
  <si>
    <t>080118</t>
  </si>
  <si>
    <t>100401</t>
  </si>
  <si>
    <t>080110</t>
  </si>
  <si>
    <t>факультет ИСКУССТВ</t>
  </si>
  <si>
    <t>факультет ПСИХОЛОГИИ И ПЕДАГОГИКИ</t>
  </si>
  <si>
    <t>факультет ФИЛОЛОГИЧЕСКИЙ</t>
  </si>
  <si>
    <t>Туризм</t>
  </si>
  <si>
    <t>050103.65</t>
  </si>
  <si>
    <t>050100.62</t>
  </si>
  <si>
    <t>050303.65</t>
  </si>
  <si>
    <t xml:space="preserve"> 050303.65</t>
  </si>
  <si>
    <t xml:space="preserve"> 031201.65</t>
  </si>
  <si>
    <t xml:space="preserve">Иностранный язык (А-Н) </t>
  </si>
  <si>
    <t xml:space="preserve">Иностранный язык (А-Ф) </t>
  </si>
  <si>
    <t xml:space="preserve">Иностранный язык (Н-А) </t>
  </si>
  <si>
    <t xml:space="preserve">Иностранный язык (Ф-А) </t>
  </si>
  <si>
    <t xml:space="preserve">Иностранный язык (К-А) </t>
  </si>
  <si>
    <t>Пед.образование, профиль Образов.в области иностр.языка Немецкий язык</t>
  </si>
  <si>
    <t>Пед.образование, профиль Образов.в области иностр.языка Английский язык</t>
  </si>
  <si>
    <t>Пед.образование, профиль Образов.в области иностр.языка Французский язык</t>
  </si>
  <si>
    <t>Пед.образование, профиль Образов.в области иностр.языка Китайский язык</t>
  </si>
  <si>
    <t xml:space="preserve"> ДПИ и народые промыслы</t>
  </si>
  <si>
    <t>050602.65</t>
  </si>
  <si>
    <t>Пед.образов. профиль Худож.образов.</t>
  </si>
  <si>
    <t>071004.65</t>
  </si>
  <si>
    <t xml:space="preserve">Монум.-декор. иск. </t>
  </si>
  <si>
    <t>Дизайн</t>
  </si>
  <si>
    <t xml:space="preserve"> 070601.65</t>
  </si>
  <si>
    <t xml:space="preserve">Дизайн (графический) </t>
  </si>
  <si>
    <t>070601.65</t>
  </si>
  <si>
    <t xml:space="preserve">Дизайн (среды) </t>
  </si>
  <si>
    <t xml:space="preserve"> 070904.65</t>
  </si>
  <si>
    <t>070603.65</t>
  </si>
  <si>
    <t>050100.68</t>
  </si>
  <si>
    <t>Пед.обр. профиль Музыкал.образ.</t>
  </si>
  <si>
    <t>072500.62</t>
  </si>
  <si>
    <t>Пед.обр.   программа МКТ</t>
  </si>
  <si>
    <t>050400.62</t>
  </si>
  <si>
    <t xml:space="preserve">Соц.-экон. обр. Профиль  История </t>
  </si>
  <si>
    <t>Пед.образование, профиль Историческое образование</t>
  </si>
  <si>
    <t>Пед.образование, профиль Правовое образование</t>
  </si>
  <si>
    <t>Пед.образов. программа Историч.обр.</t>
  </si>
  <si>
    <t>Пед.обр. программа Правовое образов.</t>
  </si>
  <si>
    <t>050400.68</t>
  </si>
  <si>
    <t xml:space="preserve"> 050201.65</t>
  </si>
  <si>
    <t>Пед.образование профиль Матем.образов.</t>
  </si>
  <si>
    <t>Пед.обр. программа Матем. образ.</t>
  </si>
  <si>
    <t>050700.62</t>
  </si>
  <si>
    <t>Педагогика, профиль Речевое дошкол.образ.</t>
  </si>
  <si>
    <t>Пед.образование профиль Дошкольное обр.,Начальное обр.</t>
  </si>
  <si>
    <t>Пед.образ. Программа Теория и практика обуч.межкультур.коммуникации в полиэтничкой и поликультурной среде</t>
  </si>
  <si>
    <t xml:space="preserve"> 050706.65</t>
  </si>
  <si>
    <t>Педагогика и психология</t>
  </si>
  <si>
    <t>Психолого-пед.образование профиль Психология образования</t>
  </si>
  <si>
    <t>Психолого-пед.образование профиль Психология и соц.педагогика</t>
  </si>
  <si>
    <t>Психолого-пед.образование профиль Специальная псих. и педагог.</t>
  </si>
  <si>
    <t>040400.68</t>
  </si>
  <si>
    <t xml:space="preserve"> 050700.68</t>
  </si>
  <si>
    <t>Педагогика, программа Псих.  развит.</t>
  </si>
  <si>
    <t>050700.68</t>
  </si>
  <si>
    <t>Педагогика, программа  Социально-пед. Работа в ДОУ</t>
  </si>
  <si>
    <t>Педагог.образ. программа Социальная педагог.</t>
  </si>
  <si>
    <t>Педагог.образ. программа Высшее образ.</t>
  </si>
  <si>
    <t>Педагог.образ. программа Сравнит.обр.</t>
  </si>
  <si>
    <t>Педагог.образ. программа Среднее обр.</t>
  </si>
  <si>
    <t>Педагог.образ. программа Дополнит.обр.</t>
  </si>
  <si>
    <t>Педагог.образ. программа Начальное обр.</t>
  </si>
  <si>
    <t>Псих-пед.обр. прграмма Психологич.консультир.в образов.</t>
  </si>
  <si>
    <t>Псих-пед.обр. программа Психолог.развит.</t>
  </si>
  <si>
    <t>Псих-пед.обр. программа Психол. организацион.управлен.деятел.</t>
  </si>
  <si>
    <t>Псих-пед.обр. программа Социально-пед.работа в ДОУ</t>
  </si>
  <si>
    <t>Псих-пед.обр. программа Педагогика и псих.воспит.</t>
  </si>
  <si>
    <t>050715.65</t>
  </si>
  <si>
    <t>050716.65</t>
  </si>
  <si>
    <t>050203.65</t>
  </si>
  <si>
    <t>050500.62</t>
  </si>
  <si>
    <t>Пед.образование профиль Физическое образ.</t>
  </si>
  <si>
    <t>050500.68</t>
  </si>
  <si>
    <t xml:space="preserve"> 050301.65</t>
  </si>
  <si>
    <t xml:space="preserve"> 030602.65</t>
  </si>
  <si>
    <t>031600.62</t>
  </si>
  <si>
    <t>Реклама и связи с обществен.</t>
  </si>
  <si>
    <t xml:space="preserve"> 050100.68</t>
  </si>
  <si>
    <t>Пед. обр., программа  И.Т. в фил. обр.</t>
  </si>
  <si>
    <t>Пед.обр. программа Литератур.обр.</t>
  </si>
  <si>
    <t>Пед.обр.программа Лингвокультур.обр.</t>
  </si>
  <si>
    <t xml:space="preserve"> 050300.68</t>
  </si>
  <si>
    <t>040300.62</t>
  </si>
  <si>
    <t>Конфликтология</t>
  </si>
  <si>
    <t>030100.62</t>
  </si>
  <si>
    <t>Пед.образование профиль Культурологическое образование</t>
  </si>
  <si>
    <t>071500.68</t>
  </si>
  <si>
    <t>030100.68</t>
  </si>
  <si>
    <t>020803.65</t>
  </si>
  <si>
    <t xml:space="preserve"> 050100.62</t>
  </si>
  <si>
    <t xml:space="preserve"> 050501.65</t>
  </si>
  <si>
    <t xml:space="preserve">Естественно-научное обр. профиль  Химия.Биология. </t>
  </si>
  <si>
    <t>020400.62</t>
  </si>
  <si>
    <t>Биология Биоэкология</t>
  </si>
  <si>
    <t>Пед.обр.        программа Биологич.обр.</t>
  </si>
  <si>
    <t>Пед.обр.    программа Химич.обр.</t>
  </si>
  <si>
    <t>Пед.обр.   программа Экологич.обр.</t>
  </si>
  <si>
    <t xml:space="preserve"> 080507.65</t>
  </si>
  <si>
    <t>080111.65</t>
  </si>
  <si>
    <t>050501.65</t>
  </si>
  <si>
    <t>051000.62</t>
  </si>
  <si>
    <t>051000.68</t>
  </si>
  <si>
    <t>Проф.обуч. программа Менеджмент в образовании</t>
  </si>
  <si>
    <t>100103.65</t>
  </si>
  <si>
    <t>Иностранный язык (А-Н)</t>
  </si>
  <si>
    <t>Иностранный язык (А-Ф)</t>
  </si>
  <si>
    <t>Иностранный язык (К-А)</t>
  </si>
  <si>
    <t>Иностранный язык (Ф-А)</t>
  </si>
  <si>
    <t>Пед.образование профиль Образов.в области иностр.языка Английский язык</t>
  </si>
  <si>
    <t>Пед.образование профиль Образов.в области иностр.языка Немецкий язык</t>
  </si>
  <si>
    <t>Пед.образование профиль Образов.в области иностр.языка Китайский язык</t>
  </si>
  <si>
    <t>230700.62</t>
  </si>
  <si>
    <t>Прикладная информатика</t>
  </si>
  <si>
    <t>080801.65</t>
  </si>
  <si>
    <t>050202.65</t>
  </si>
  <si>
    <t>Дизайн (графический)</t>
  </si>
  <si>
    <t>Дизайн (среды)</t>
  </si>
  <si>
    <t>070904.65</t>
  </si>
  <si>
    <t>Пед.образованиепрофиль Истрическое образование</t>
  </si>
  <si>
    <t>050201.65</t>
  </si>
  <si>
    <t>Матем. С доп.спец.инф.</t>
  </si>
  <si>
    <t>050706.65</t>
  </si>
  <si>
    <t>Псих.пед.образ. профиль Спец.псих.и пед.</t>
  </si>
  <si>
    <t>Псих.пед.образ. профиль Психология обрзования</t>
  </si>
  <si>
    <t>Пед.обрзование профиль Филологич.образов.(рус.яз.и литер.)</t>
  </si>
  <si>
    <t>Пед. образ., программа И.Т.в фил.обр.</t>
  </si>
  <si>
    <t>034000.62</t>
  </si>
  <si>
    <t>Пед.образование профиль Культурологическое обр.</t>
  </si>
  <si>
    <t>Философия профиль Философ.антропология,управлен.коммуникацями(философ.аспекты),социальное управлен.</t>
  </si>
  <si>
    <t>Биология, профиль Биоэкология</t>
  </si>
  <si>
    <t>Менеджмент организации</t>
  </si>
  <si>
    <t>Проф.обучение профиль Экономика и управление</t>
  </si>
  <si>
    <t>Психолого-пед.образов.профиль. Псих.и пед.начал.образ</t>
  </si>
  <si>
    <t>Педагогика, проф.Теехнолог.поготовки спец.дошкол.образ.</t>
  </si>
  <si>
    <t>Педагог.образов.профиль Дошкол.образов.</t>
  </si>
  <si>
    <t>География и БЖ</t>
  </si>
  <si>
    <t>Пед.образ. Профиль Географ.образ.</t>
  </si>
  <si>
    <t>Пед.образ. Проф.Информ.и информац.технолог.в образов.</t>
  </si>
  <si>
    <t>Приклад.инф. В менеджменте</t>
  </si>
  <si>
    <t>Физика с доп.спец.информ.</t>
  </si>
  <si>
    <t>Физика с доп.спец.технолог.</t>
  </si>
  <si>
    <t>Пед.образ.проф. Физич.образ.</t>
  </si>
  <si>
    <t>Пед.образ.прграм.Физич.образ.</t>
  </si>
  <si>
    <t>Логопедия с доп.спец.сурдопед</t>
  </si>
  <si>
    <t>Спец.псих.с доп.спец.олигоф.</t>
  </si>
  <si>
    <t>Специальное(дефектологич.образов.) профиль Логопедия</t>
  </si>
  <si>
    <t>Специальное(дефектологич.образов.) профиль психологич.спровож.образов.лиц с нарушен.в развитии</t>
  </si>
  <si>
    <t>Народ.худ.кул.программа Этнокультур.обр.</t>
  </si>
  <si>
    <t>Пед.обр.профиль Географич.образ.</t>
  </si>
  <si>
    <t>Прикл.инф. в менеджменте</t>
  </si>
  <si>
    <t>Спец.психол.и олигофрен.</t>
  </si>
  <si>
    <t>Специальное(дефектологич)образ.профиль Логопедия</t>
  </si>
  <si>
    <t>факультет ИСТОРИИ, ФИЛОСОФИИ И ПРАВА</t>
  </si>
  <si>
    <t>факультет МАТЕМАТИКИ, ИНФОРМАТИКИ, ФИЗИКИ И ТЕХНОЛОГИИ</t>
  </si>
  <si>
    <t>факультет НАЧАЛЬНОГО, ДОШКОЛЬНОГО И СПЕЦИАЛЬНОГО ОБРАЗОВАНИЯ</t>
  </si>
  <si>
    <t>факультет ЕСТЕСВЕННОНАУЧНОГО ОБРАЗОВАНИЯ</t>
  </si>
  <si>
    <t>факультет ЭКОНОМИКИ, МЕНЕДЖМЕНТА, СЕРВИСА И ТУРИЗМА</t>
  </si>
  <si>
    <t>Пед.образование,профиль ин.яз.(английский) и ин.яз.(немецкий)</t>
  </si>
  <si>
    <t>Пед.образование,профиль ин.яз.(английский) и ин.яз.(француз.)</t>
  </si>
  <si>
    <t>Пед.образование,профиль ин.яз.(китайский) и ин.яз.(английск.)</t>
  </si>
  <si>
    <t>Пед.образов. профиль Изобраз.ис-во и Дополнит.образ.</t>
  </si>
  <si>
    <t>Пед.образов. Профиль Право и История</t>
  </si>
  <si>
    <t>Пед.образов. Профиль История и Обществознан.</t>
  </si>
  <si>
    <t>Пед.образ.проф. Информ. И Технолог.</t>
  </si>
  <si>
    <t>Пед.образ.проф. Математ. И Информат.</t>
  </si>
  <si>
    <t xml:space="preserve">Пед.образ.проф. Физика и Математ. </t>
  </si>
  <si>
    <t xml:space="preserve">Пед.образ.проф. Физика и технология </t>
  </si>
  <si>
    <t>Педагог.образов.профиль Начальное образ.</t>
  </si>
  <si>
    <t>Специальное(дефектологич.)образов. Профиль Дошкольная дефектология</t>
  </si>
  <si>
    <t>Специальное(дефектологич.)образов. Профиль Спец.психология</t>
  </si>
  <si>
    <t>Пед.образ. Проф.Дошкол.обр.и Музыка</t>
  </si>
  <si>
    <t>Проф.обучен. профиль Экономика и управление</t>
  </si>
  <si>
    <t>Проф.обучен. (по отраслям) отрасль Экономика и управление</t>
  </si>
  <si>
    <t>Пед.образ. Профиль География и БЖ</t>
  </si>
  <si>
    <t>Пед.образ. Профиль Биология и География</t>
  </si>
  <si>
    <t>Пед.образ. Профиль Биология и Химия</t>
  </si>
  <si>
    <t>Пед.образ. Профиль Химия и БЖ</t>
  </si>
  <si>
    <t>Педагог.образ. Педагогическая инноватика</t>
  </si>
  <si>
    <t>Философия программа  Философская антропология, философия культуры</t>
  </si>
  <si>
    <t>Пед.обр. программа Политологич.обр.</t>
  </si>
  <si>
    <t>Пед.образ. программа Языковое образов. (иностранный язык)</t>
  </si>
  <si>
    <t>Пед.образ. программа Информацион.технол.в образ.</t>
  </si>
  <si>
    <t>Пед.образ. Профиль Изобраз.ис-во и Доп.образ.</t>
  </si>
  <si>
    <t>Пед.образование профиль Правовое образование</t>
  </si>
  <si>
    <t xml:space="preserve">Пед.образ. Профиль Право и история </t>
  </si>
  <si>
    <t>Пед.образ. Профиль Информатика и Технология</t>
  </si>
  <si>
    <t>Пед.образ. Профиль Начальное образование</t>
  </si>
  <si>
    <t>Психолого-педагог.образ. Профиль Психология и Соц.педагог.</t>
  </si>
  <si>
    <t>100400.62</t>
  </si>
  <si>
    <t>100100.62</t>
  </si>
  <si>
    <t>Сервис</t>
  </si>
  <si>
    <t>Пед.образ.программа Языковое образ.(ин.язык)</t>
  </si>
  <si>
    <t>Коммерция (1,10)</t>
  </si>
  <si>
    <t>Банковское дело (1,10)</t>
  </si>
  <si>
    <t>Пед.образ. Проф.Тех.образ. Обработка ткан.и пищ.прод.</t>
  </si>
  <si>
    <t>Пед.образ. Проф.Тех.образ. Обработка констр.матер.</t>
  </si>
  <si>
    <t>Пед.образ., профиль Дошкол.образов.</t>
  </si>
  <si>
    <t>Пед. образ.,  программа Лингвокультур. образ.</t>
  </si>
  <si>
    <t>Пед. обр.,  профиль Биология и Химия</t>
  </si>
  <si>
    <t xml:space="preserve"> 4курс</t>
  </si>
  <si>
    <t xml:space="preserve"> 5курс</t>
  </si>
  <si>
    <t>Пед.образ. Программа Медиация в системе образ.</t>
  </si>
  <si>
    <t>Пед.образ., программа Эколог. образ.</t>
  </si>
  <si>
    <t>Почтовая связь</t>
  </si>
  <si>
    <t>Социальная  работа, программа Социально-проект.менеджм.</t>
  </si>
  <si>
    <t>Пед.обр. прграмма Языковое обр.(рус.яз)</t>
  </si>
  <si>
    <t>Пед.обр.профиль Биология и География</t>
  </si>
  <si>
    <t>Пед.образ. Профиль Хим.обр.</t>
  </si>
  <si>
    <t>Пед. обр. профиль Биолог.обр.</t>
  </si>
  <si>
    <t>Пед. обр., профиль Хим.обр.</t>
  </si>
  <si>
    <t>072600.62</t>
  </si>
  <si>
    <t>Пед.образование профиль Математика и информатика</t>
  </si>
  <si>
    <t>Специальное(дефектологич)образ. Профиль Спец.псих.</t>
  </si>
  <si>
    <t>Пед.образ. профиль дош.обр.,и начал.образ.</t>
  </si>
  <si>
    <t>Менеджмент профиль Менеджмент организ.</t>
  </si>
  <si>
    <t>072600.68</t>
  </si>
  <si>
    <t>пед.обр., Художеств.обр.</t>
  </si>
  <si>
    <t>Пед.обр.. Дистанцион.обр.</t>
  </si>
  <si>
    <t>Пед.обр., Электроннон обуч.</t>
  </si>
  <si>
    <t>Пед.обр.программа Образов.в обл.БЖ</t>
  </si>
  <si>
    <t>Пед.обр. программа Географич.обр.</t>
  </si>
  <si>
    <t>Банковское дело 10 мес.</t>
  </si>
  <si>
    <t>Психолого-педагог.образ. Программа Псих.организ.управ.деятел.</t>
  </si>
  <si>
    <t>Пед.образ.пр.Информ.тех.в образ.</t>
  </si>
  <si>
    <t>Пед.образ.програм.Проф.образ.</t>
  </si>
  <si>
    <t>080200.62</t>
  </si>
  <si>
    <t>!</t>
  </si>
  <si>
    <t>Пед.обр., профиль Образов.в обл.Безопас. жизнедеятел.</t>
  </si>
  <si>
    <t>Технол. образ., профиль Технолог.обработ.констр.матер.</t>
  </si>
  <si>
    <t>заочная форма всего:</t>
  </si>
  <si>
    <t xml:space="preserve">Пед.образов.программа Теория и практика обуч.межкультур.коммуникац.в полиэтнич.и поликультур. среде </t>
  </si>
  <si>
    <t>Туризм, прфиль Технол.и организ.туропер. Услуг и тур.агентских услуг</t>
  </si>
  <si>
    <t>Пед.образование профиль Фил.образов. (Рус.яз.и литер.)</t>
  </si>
  <si>
    <t>Проф.обуч. программа (по отраслям) Управ.человеч.ресурсами в образ.</t>
  </si>
  <si>
    <t>ДПИ и народные промыслы</t>
  </si>
  <si>
    <t>факультет ИНОСТРАННЫХ ЯЗЫКОВ</t>
  </si>
  <si>
    <t>маг</t>
  </si>
  <si>
    <t>Монум.-декор. искусство</t>
  </si>
  <si>
    <t xml:space="preserve">Пед.образ. профиль История и обществознание </t>
  </si>
  <si>
    <t>Итого по университету бюджет + платное</t>
  </si>
  <si>
    <t>Доп.квалификация  Преподаватель высшей школы (бюджет)</t>
  </si>
  <si>
    <t>Физика с доп.специальностью информатика</t>
  </si>
  <si>
    <t>44.03.05</t>
  </si>
  <si>
    <t>Психолого-пед.образ.проф. Псих.и педдагог.инклюзивного образ.</t>
  </si>
  <si>
    <t>44.03.02</t>
  </si>
  <si>
    <t>44.03.01</t>
  </si>
  <si>
    <t>44.03.03</t>
  </si>
  <si>
    <t xml:space="preserve">Пед.образование профиль Фил.образов. </t>
  </si>
  <si>
    <t>06.03.01</t>
  </si>
  <si>
    <t>44.03.04</t>
  </si>
  <si>
    <t>Прикладная информатика проф.Приклад.информ.в образ.</t>
  </si>
  <si>
    <t>09.03.03</t>
  </si>
  <si>
    <t>Пед.образование проф.Рус.яз.и Мировая худ.культура</t>
  </si>
  <si>
    <t>Философия проф. Философская антропология</t>
  </si>
  <si>
    <t>47.03.01</t>
  </si>
  <si>
    <t>54.03.01</t>
  </si>
  <si>
    <t>54.03.02</t>
  </si>
  <si>
    <t>44.04.01</t>
  </si>
  <si>
    <t>15</t>
  </si>
  <si>
    <t>ДПИ и народные промыслы, програм.Декоратив.ис-во</t>
  </si>
  <si>
    <t>54.04.02</t>
  </si>
  <si>
    <t>Философия программа  Философская антропология и философия культуры</t>
  </si>
  <si>
    <t>47.04.01</t>
  </si>
  <si>
    <t>26</t>
  </si>
  <si>
    <t>44.04.02</t>
  </si>
  <si>
    <t>Педагог.образ. программа Дошкольное обр.</t>
  </si>
  <si>
    <t>51.04.02</t>
  </si>
  <si>
    <t>16</t>
  </si>
  <si>
    <t>44.04.04</t>
  </si>
  <si>
    <t>54.05.01</t>
  </si>
  <si>
    <t>Пед.образов. Проф.Русский язык и Мировая худ.культура</t>
  </si>
  <si>
    <t>Пед.обрзование профиль Филологич.образ.</t>
  </si>
  <si>
    <t>38.03.02</t>
  </si>
  <si>
    <t>Псих-пед.обр. программа Псих.и пед.инклюзивного образ.</t>
  </si>
  <si>
    <t>Пед.образ. профиль дош.обр.</t>
  </si>
  <si>
    <t>Пед.образ. профиль начальное обр.</t>
  </si>
  <si>
    <t>Специальное(дефектологич)образ. Профиль Логопедия</t>
  </si>
  <si>
    <t>бак.</t>
  </si>
  <si>
    <t>спец.</t>
  </si>
  <si>
    <t>Пед.образ.программа Языковое образ.(рус.яз)</t>
  </si>
  <si>
    <t>1 отч.</t>
  </si>
  <si>
    <t>Педагогика, пр.Практич.псих.в обр.</t>
  </si>
  <si>
    <t>17</t>
  </si>
  <si>
    <t>18</t>
  </si>
  <si>
    <t>19</t>
  </si>
  <si>
    <t>21</t>
  </si>
  <si>
    <t>Пед.образ. программа Историч.обр.</t>
  </si>
  <si>
    <t>38.02.04</t>
  </si>
  <si>
    <t>38.02.07</t>
  </si>
  <si>
    <t>43.02.10</t>
  </si>
  <si>
    <t>38.02.02</t>
  </si>
  <si>
    <t>КОНТИНГЕНТ СЛУШАТЕЛЕЙ ОмГПУ (очной формы обучения)                   на 01.11.2014</t>
  </si>
  <si>
    <t xml:space="preserve">Туризм </t>
  </si>
  <si>
    <t>коммерция</t>
  </si>
  <si>
    <t>СЭО профиль Политология</t>
  </si>
  <si>
    <t>Фил.образ. пр.Рус.яз.как не родной</t>
  </si>
  <si>
    <r>
      <rPr>
        <b/>
        <sz val="10"/>
        <rFont val="Arial Unicode MS"/>
        <family val="2"/>
      </rPr>
      <t>КОНТИНГЕНТ</t>
    </r>
    <r>
      <rPr>
        <sz val="10"/>
        <rFont val="Arial Unicode MS"/>
        <family val="2"/>
      </rPr>
      <t xml:space="preserve"> студентов </t>
    </r>
    <r>
      <rPr>
        <b/>
        <sz val="10"/>
        <rFont val="Arial Unicode MS"/>
        <family val="2"/>
      </rPr>
      <t xml:space="preserve">очной формы </t>
    </r>
    <r>
      <rPr>
        <sz val="10"/>
        <rFont val="Arial Unicode MS"/>
        <family val="2"/>
      </rPr>
      <t xml:space="preserve">обучения (обучение </t>
    </r>
    <r>
      <rPr>
        <b/>
        <sz val="10"/>
        <rFont val="Arial Unicode MS"/>
        <family val="2"/>
      </rPr>
      <t>на бюджетной основе</t>
    </r>
    <r>
      <rPr>
        <sz val="10"/>
        <rFont val="Arial Unicode MS"/>
        <family val="2"/>
      </rPr>
      <t>)                                                 на 01.04.2015</t>
    </r>
  </si>
  <si>
    <t>КОНТИНГЕНТ СТУДЕНТОВ очной формы обучения   на 01.04.2015                                                                                     Университетский колледж (обучение на бюджетной основе)</t>
  </si>
  <si>
    <r>
      <t xml:space="preserve">КОНТИНГЕНТ СТУДЕНТОВ ФОРМЫ ОБУЧЕНИЯ ЭКСТЕРНАТ (платная основа) на </t>
    </r>
    <r>
      <rPr>
        <sz val="10"/>
        <rFont val="Arial Rounded MT Bold"/>
        <family val="2"/>
      </rPr>
      <t xml:space="preserve">01.04.2015 </t>
    </r>
    <r>
      <rPr>
        <b/>
        <sz val="10"/>
        <rFont val="Arial Rounded MT Bold"/>
        <family val="2"/>
      </rPr>
      <t xml:space="preserve">                                                                                                     </t>
    </r>
  </si>
  <si>
    <t>КОНТИНГЕНТ СТУДЕНТОВ очной формы обучения   на 01.04.2015                                                                                  Университетский колледж (обучение на платной основе)</t>
  </si>
  <si>
    <t xml:space="preserve">Почтовая связь </t>
  </si>
  <si>
    <t xml:space="preserve">Контингент студентов ЗАОЧНОЙ формы обучения на 01.04.2015 (на бюджетной основе) </t>
  </si>
  <si>
    <t>Контингент студентов ОЧНО-ЗАОЧНОЙ формы обучения на 01.04.2015</t>
  </si>
  <si>
    <t>Контингент студентов ЗАОЧНОЙ формы обучения на 01.04.2015</t>
  </si>
  <si>
    <t>всего мест</t>
  </si>
  <si>
    <t>срок обучения</t>
  </si>
  <si>
    <r>
      <rPr>
        <b/>
        <sz val="10"/>
        <rFont val="Arial Unicode MS"/>
        <family val="2"/>
      </rPr>
      <t xml:space="preserve">Вакантные места </t>
    </r>
    <r>
      <rPr>
        <sz val="10"/>
        <rFont val="Arial Unicode MS"/>
        <family val="2"/>
      </rPr>
      <t xml:space="preserve"> для студентов </t>
    </r>
    <r>
      <rPr>
        <b/>
        <sz val="10"/>
        <rFont val="Arial Unicode MS"/>
        <family val="2"/>
      </rPr>
      <t xml:space="preserve">очной формы </t>
    </r>
    <r>
      <rPr>
        <sz val="10"/>
        <rFont val="Arial Unicode MS"/>
        <family val="2"/>
      </rPr>
      <t xml:space="preserve">обучения (обучение </t>
    </r>
    <r>
      <rPr>
        <b/>
        <sz val="10"/>
        <rFont val="Arial Unicode MS"/>
        <family val="2"/>
      </rPr>
      <t>на платной основе</t>
    </r>
    <r>
      <rPr>
        <sz val="10"/>
        <rFont val="Arial Unicode MS"/>
        <family val="2"/>
      </rPr>
      <t>) на 01.04.2015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</si>
</sst>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2"/>
      <name val="Times New Roman"/>
      <family val="1"/>
    </font>
    <font>
      <b/>
      <sz val="10"/>
      <name val="Arial Rounded MT Bold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lbertus Medium"/>
      <family val="2"/>
    </font>
    <font>
      <sz val="9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sz val="14"/>
      <name val="CG Times"/>
      <family val="1"/>
    </font>
    <font>
      <b/>
      <sz val="10"/>
      <name val="Albertus Medium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36" borderId="15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9" borderId="15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4" fillId="12" borderId="11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0" fillId="12" borderId="11" xfId="0" applyFill="1" applyBorder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4" fillId="12" borderId="11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vertical="center"/>
    </xf>
    <xf numFmtId="0" fontId="5" fillId="36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17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0" fillId="0" borderId="0" xfId="0" applyAlignment="1">
      <alignment vertical="top"/>
    </xf>
    <xf numFmtId="0" fontId="20" fillId="0" borderId="11" xfId="0" applyFont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2" fillId="22" borderId="11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0" fillId="38" borderId="17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0" fillId="12" borderId="33" xfId="0" applyFill="1" applyBorder="1" applyAlignment="1">
      <alignment/>
    </xf>
    <xf numFmtId="0" fontId="0" fillId="12" borderId="15" xfId="0" applyFill="1" applyBorder="1" applyAlignment="1">
      <alignment/>
    </xf>
    <xf numFmtId="0" fontId="4" fillId="12" borderId="15" xfId="0" applyFont="1" applyFill="1" applyBorder="1" applyAlignment="1">
      <alignment horizontal="left" vertical="center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41" borderId="11" xfId="0" applyFill="1" applyBorder="1" applyAlignment="1">
      <alignment horizontal="center" vertical="center"/>
    </xf>
    <xf numFmtId="0" fontId="0" fillId="41" borderId="13" xfId="0" applyNumberForma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8" borderId="35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37" borderId="13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vertical="center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5" fillId="36" borderId="47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5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9" fillId="39" borderId="1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3"/>
  <sheetViews>
    <sheetView showZeros="0" zoomScalePageLayoutView="0" workbookViewId="0" topLeftCell="A1">
      <selection activeCell="H237" sqref="H237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15.00390625" style="0" customWidth="1"/>
    <col min="4" max="4" width="2.75390625" style="0" customWidth="1"/>
    <col min="5" max="5" width="5.625" style="0" customWidth="1"/>
    <col min="6" max="6" width="3.625" style="0" customWidth="1"/>
    <col min="7" max="7" width="5.25390625" style="0" customWidth="1"/>
    <col min="8" max="8" width="3.75390625" style="0" customWidth="1"/>
    <col min="9" max="9" width="5.12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4.875" style="0" customWidth="1"/>
    <col min="14" max="14" width="3.75390625" style="0" customWidth="1"/>
    <col min="15" max="15" width="4.875" style="0" customWidth="1"/>
    <col min="16" max="16" width="4.00390625" style="0" customWidth="1"/>
    <col min="17" max="17" width="4.875" style="0" customWidth="1"/>
    <col min="18" max="18" width="4.625" style="0" customWidth="1"/>
  </cols>
  <sheetData>
    <row r="1" spans="1:18" ht="32.25" customHeight="1" thickBot="1">
      <c r="A1" s="146" t="s">
        <v>394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</row>
    <row r="2" spans="1:18" ht="12.75" customHeight="1">
      <c r="A2" s="149" t="s">
        <v>0</v>
      </c>
      <c r="B2" s="151" t="s">
        <v>1</v>
      </c>
      <c r="C2" s="151" t="s">
        <v>80</v>
      </c>
      <c r="D2" s="21"/>
      <c r="E2" s="154" t="s">
        <v>2</v>
      </c>
      <c r="F2" s="154"/>
      <c r="G2" s="154" t="s">
        <v>3</v>
      </c>
      <c r="H2" s="154"/>
      <c r="I2" s="154" t="s">
        <v>4</v>
      </c>
      <c r="J2" s="154"/>
      <c r="K2" s="154" t="s">
        <v>5</v>
      </c>
      <c r="L2" s="154"/>
      <c r="M2" s="154" t="s">
        <v>6</v>
      </c>
      <c r="N2" s="154"/>
      <c r="O2" s="154" t="s">
        <v>7</v>
      </c>
      <c r="P2" s="154"/>
      <c r="Q2" s="154" t="s">
        <v>8</v>
      </c>
      <c r="R2" s="155"/>
    </row>
    <row r="3" spans="1:18" ht="46.5" customHeight="1">
      <c r="A3" s="150"/>
      <c r="B3" s="152"/>
      <c r="C3" s="153"/>
      <c r="D3" s="67" t="s">
        <v>69</v>
      </c>
      <c r="E3" s="29" t="s">
        <v>9</v>
      </c>
      <c r="F3" s="29" t="s">
        <v>70</v>
      </c>
      <c r="G3" s="29" t="s">
        <v>9</v>
      </c>
      <c r="H3" s="29" t="s">
        <v>70</v>
      </c>
      <c r="I3" s="29" t="s">
        <v>9</v>
      </c>
      <c r="J3" s="29" t="s">
        <v>70</v>
      </c>
      <c r="K3" s="29" t="s">
        <v>9</v>
      </c>
      <c r="L3" s="29" t="s">
        <v>70</v>
      </c>
      <c r="M3" s="29" t="s">
        <v>9</v>
      </c>
      <c r="N3" s="29" t="s">
        <v>70</v>
      </c>
      <c r="O3" s="29" t="s">
        <v>9</v>
      </c>
      <c r="P3" s="29" t="s">
        <v>70</v>
      </c>
      <c r="Q3" s="29" t="s">
        <v>9</v>
      </c>
      <c r="R3" s="30" t="s">
        <v>70</v>
      </c>
    </row>
    <row r="4" spans="1:18" ht="12" customHeight="1">
      <c r="A4" s="41">
        <v>1</v>
      </c>
      <c r="B4" s="41">
        <v>2</v>
      </c>
      <c r="C4" s="33">
        <v>3</v>
      </c>
      <c r="D4" s="33"/>
      <c r="E4" s="32">
        <v>4</v>
      </c>
      <c r="F4" s="32">
        <v>5</v>
      </c>
      <c r="G4" s="32">
        <v>6</v>
      </c>
      <c r="H4" s="32">
        <v>7</v>
      </c>
      <c r="I4" s="32">
        <v>8</v>
      </c>
      <c r="J4" s="32">
        <v>9</v>
      </c>
      <c r="K4" s="32">
        <v>10</v>
      </c>
      <c r="L4" s="32">
        <v>11</v>
      </c>
      <c r="M4" s="32">
        <v>12</v>
      </c>
      <c r="N4" s="32">
        <v>13</v>
      </c>
      <c r="O4" s="32">
        <v>14</v>
      </c>
      <c r="P4" s="32">
        <v>15</v>
      </c>
      <c r="Q4" s="32">
        <v>16</v>
      </c>
      <c r="R4" s="32">
        <v>17</v>
      </c>
    </row>
    <row r="5" spans="1:18" ht="16.5" customHeight="1">
      <c r="A5" s="138" t="s">
        <v>333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1:18" ht="22.5" customHeight="1">
      <c r="A6" s="11">
        <v>1</v>
      </c>
      <c r="B6" s="14" t="s">
        <v>102</v>
      </c>
      <c r="C6" s="2" t="s">
        <v>105</v>
      </c>
      <c r="D6" s="68">
        <v>5</v>
      </c>
      <c r="E6" s="3"/>
      <c r="F6" s="23"/>
      <c r="G6" s="3"/>
      <c r="H6" s="23"/>
      <c r="I6" s="3"/>
      <c r="J6" s="23"/>
      <c r="K6" s="3"/>
      <c r="L6" s="23"/>
      <c r="M6" s="3">
        <v>18</v>
      </c>
      <c r="N6" s="23"/>
      <c r="O6" s="3">
        <v>0</v>
      </c>
      <c r="P6" s="23">
        <v>0</v>
      </c>
      <c r="Q6" s="8">
        <f>E6+G6+I6+K6+M6+O6</f>
        <v>18</v>
      </c>
      <c r="R6" s="9">
        <f>F6+H6+J6+L6+N6+P6</f>
        <v>0</v>
      </c>
    </row>
    <row r="7" spans="1:18" ht="32.25" customHeight="1">
      <c r="A7" s="11">
        <v>2</v>
      </c>
      <c r="B7" s="14" t="s">
        <v>103</v>
      </c>
      <c r="C7" s="2" t="s">
        <v>106</v>
      </c>
      <c r="D7" s="68">
        <v>5</v>
      </c>
      <c r="E7" s="3"/>
      <c r="F7" s="23"/>
      <c r="G7" s="3"/>
      <c r="H7" s="23"/>
      <c r="I7" s="3"/>
      <c r="J7" s="23"/>
      <c r="K7" s="3">
        <v>1</v>
      </c>
      <c r="L7" s="23">
        <v>1</v>
      </c>
      <c r="M7" s="3">
        <v>10</v>
      </c>
      <c r="N7" s="23"/>
      <c r="O7" s="3">
        <v>0</v>
      </c>
      <c r="P7" s="23">
        <v>0</v>
      </c>
      <c r="Q7" s="8">
        <f aca="true" t="shared" si="0" ref="Q7:Q24">E7+G7+I7+K7+M7+O7</f>
        <v>11</v>
      </c>
      <c r="R7" s="9">
        <f aca="true" t="shared" si="1" ref="R7:R24">F7+H7+J7+L7+N7+P7</f>
        <v>1</v>
      </c>
    </row>
    <row r="8" spans="1:18" ht="30" customHeight="1">
      <c r="A8" s="11">
        <v>3</v>
      </c>
      <c r="B8" s="100" t="s">
        <v>103</v>
      </c>
      <c r="C8" s="2" t="s">
        <v>107</v>
      </c>
      <c r="D8" s="68">
        <v>5</v>
      </c>
      <c r="E8" s="3"/>
      <c r="F8" s="23"/>
      <c r="G8" s="3"/>
      <c r="H8" s="23"/>
      <c r="I8" s="3"/>
      <c r="J8" s="23"/>
      <c r="K8" s="3"/>
      <c r="L8" s="23"/>
      <c r="M8" s="3">
        <v>15</v>
      </c>
      <c r="N8" s="23"/>
      <c r="O8" s="3">
        <v>0</v>
      </c>
      <c r="P8" s="23">
        <v>0</v>
      </c>
      <c r="Q8" s="8">
        <f t="shared" si="0"/>
        <v>15</v>
      </c>
      <c r="R8" s="9">
        <f t="shared" si="1"/>
        <v>0</v>
      </c>
    </row>
    <row r="9" spans="1:18" ht="22.5" customHeight="1">
      <c r="A9" s="11">
        <v>4</v>
      </c>
      <c r="B9" s="14" t="s">
        <v>102</v>
      </c>
      <c r="C9" s="2" t="s">
        <v>108</v>
      </c>
      <c r="D9" s="68">
        <v>5</v>
      </c>
      <c r="E9" s="3"/>
      <c r="F9" s="23">
        <v>0</v>
      </c>
      <c r="G9" s="3"/>
      <c r="H9" s="23"/>
      <c r="I9" s="3"/>
      <c r="J9" s="23"/>
      <c r="K9" s="3"/>
      <c r="L9" s="23"/>
      <c r="M9" s="3">
        <v>4</v>
      </c>
      <c r="N9" s="23"/>
      <c r="O9" s="3">
        <v>0</v>
      </c>
      <c r="P9" s="23">
        <v>0</v>
      </c>
      <c r="Q9" s="8">
        <f t="shared" si="0"/>
        <v>4</v>
      </c>
      <c r="R9" s="9">
        <f t="shared" si="1"/>
        <v>0</v>
      </c>
    </row>
    <row r="10" spans="1:18" ht="32.25" customHeight="1">
      <c r="A10" s="11">
        <v>5</v>
      </c>
      <c r="B10" s="14" t="s">
        <v>103</v>
      </c>
      <c r="C10" s="2" t="s">
        <v>109</v>
      </c>
      <c r="D10" s="68">
        <v>5</v>
      </c>
      <c r="E10" s="3"/>
      <c r="F10" s="23"/>
      <c r="G10" s="3"/>
      <c r="H10" s="23"/>
      <c r="I10" s="3"/>
      <c r="J10" s="23"/>
      <c r="K10" s="3"/>
      <c r="L10" s="23"/>
      <c r="M10" s="3">
        <v>12</v>
      </c>
      <c r="N10" s="23"/>
      <c r="O10" s="3">
        <v>0</v>
      </c>
      <c r="P10" s="23">
        <v>0</v>
      </c>
      <c r="Q10" s="8">
        <f t="shared" si="0"/>
        <v>12</v>
      </c>
      <c r="R10" s="9">
        <f t="shared" si="1"/>
        <v>0</v>
      </c>
    </row>
    <row r="11" spans="1:18" ht="0.75" customHeight="1" hidden="1">
      <c r="A11" s="11">
        <v>6</v>
      </c>
      <c r="B11" s="99" t="s">
        <v>104</v>
      </c>
      <c r="C11" s="101" t="s">
        <v>71</v>
      </c>
      <c r="D11" s="68">
        <v>5</v>
      </c>
      <c r="E11" s="3"/>
      <c r="F11" s="23"/>
      <c r="G11" s="3"/>
      <c r="H11" s="23"/>
      <c r="I11" s="3"/>
      <c r="J11" s="23"/>
      <c r="K11" s="3"/>
      <c r="L11" s="23"/>
      <c r="M11" s="3"/>
      <c r="N11" s="23"/>
      <c r="O11" s="3">
        <v>0</v>
      </c>
      <c r="P11" s="23">
        <v>0</v>
      </c>
      <c r="Q11" s="8">
        <f t="shared" si="0"/>
        <v>0</v>
      </c>
      <c r="R11" s="9">
        <f t="shared" si="1"/>
        <v>0</v>
      </c>
    </row>
    <row r="12" spans="1:18" ht="0.75" customHeight="1" hidden="1">
      <c r="A12" s="11">
        <v>8</v>
      </c>
      <c r="B12" s="99" t="s">
        <v>104</v>
      </c>
      <c r="C12" s="101" t="s">
        <v>72</v>
      </c>
      <c r="D12" s="68">
        <v>5</v>
      </c>
      <c r="E12" s="3"/>
      <c r="F12" s="23"/>
      <c r="G12" s="3"/>
      <c r="H12" s="23"/>
      <c r="I12" s="3"/>
      <c r="J12" s="23"/>
      <c r="K12" s="3"/>
      <c r="L12" s="23"/>
      <c r="M12" s="3"/>
      <c r="N12" s="23"/>
      <c r="O12" s="3"/>
      <c r="P12" s="23"/>
      <c r="Q12" s="8">
        <f t="shared" si="0"/>
        <v>0</v>
      </c>
      <c r="R12" s="9">
        <f t="shared" si="1"/>
        <v>0</v>
      </c>
    </row>
    <row r="13" spans="1:18" ht="55.5" customHeight="1">
      <c r="A13" s="11">
        <v>6</v>
      </c>
      <c r="B13" s="14" t="s">
        <v>101</v>
      </c>
      <c r="C13" s="101" t="s">
        <v>111</v>
      </c>
      <c r="D13" s="68">
        <v>4</v>
      </c>
      <c r="E13" s="3"/>
      <c r="F13" s="23"/>
      <c r="G13" s="3"/>
      <c r="H13" s="23"/>
      <c r="I13" s="3"/>
      <c r="J13" s="23"/>
      <c r="K13" s="3">
        <v>22</v>
      </c>
      <c r="L13" s="23"/>
      <c r="M13" s="3"/>
      <c r="N13" s="23"/>
      <c r="O13" s="3"/>
      <c r="P13" s="23"/>
      <c r="Q13" s="8">
        <f t="shared" si="0"/>
        <v>22</v>
      </c>
      <c r="R13" s="9">
        <f t="shared" si="1"/>
        <v>0</v>
      </c>
    </row>
    <row r="14" spans="1:19" ht="55.5" customHeight="1">
      <c r="A14" s="11">
        <v>7</v>
      </c>
      <c r="B14" s="14" t="s">
        <v>101</v>
      </c>
      <c r="C14" s="101" t="s">
        <v>110</v>
      </c>
      <c r="D14" s="68">
        <v>4</v>
      </c>
      <c r="E14" s="3"/>
      <c r="F14" s="23"/>
      <c r="G14" s="3"/>
      <c r="H14" s="23"/>
      <c r="I14" s="3"/>
      <c r="J14" s="23"/>
      <c r="K14" s="3">
        <v>6</v>
      </c>
      <c r="L14" s="23">
        <v>1</v>
      </c>
      <c r="M14" s="3"/>
      <c r="N14" s="23"/>
      <c r="O14" s="3"/>
      <c r="P14" s="23"/>
      <c r="Q14" s="8">
        <f t="shared" si="0"/>
        <v>6</v>
      </c>
      <c r="R14" s="9">
        <f t="shared" si="1"/>
        <v>1</v>
      </c>
      <c r="S14" t="s">
        <v>54</v>
      </c>
    </row>
    <row r="15" spans="1:18" ht="55.5" customHeight="1">
      <c r="A15" s="11">
        <v>8</v>
      </c>
      <c r="B15" s="14" t="s">
        <v>101</v>
      </c>
      <c r="C15" s="101" t="s">
        <v>112</v>
      </c>
      <c r="D15" s="68">
        <v>4</v>
      </c>
      <c r="E15" s="3"/>
      <c r="F15" s="23"/>
      <c r="G15" s="3"/>
      <c r="H15" s="23"/>
      <c r="I15" s="3"/>
      <c r="J15" s="23"/>
      <c r="K15" s="3">
        <v>4</v>
      </c>
      <c r="L15" s="23"/>
      <c r="M15" s="3"/>
      <c r="N15" s="23"/>
      <c r="O15" s="3"/>
      <c r="P15" s="23"/>
      <c r="Q15" s="8">
        <f t="shared" si="0"/>
        <v>4</v>
      </c>
      <c r="R15" s="9">
        <f t="shared" si="1"/>
        <v>0</v>
      </c>
    </row>
    <row r="16" spans="1:18" ht="56.25" customHeight="1">
      <c r="A16" s="3">
        <v>9</v>
      </c>
      <c r="B16" s="14" t="s">
        <v>101</v>
      </c>
      <c r="C16" s="101" t="s">
        <v>113</v>
      </c>
      <c r="D16" s="68">
        <v>4</v>
      </c>
      <c r="E16" s="3"/>
      <c r="F16" s="23"/>
      <c r="G16" s="3"/>
      <c r="H16" s="23"/>
      <c r="I16" s="3"/>
      <c r="J16" s="23"/>
      <c r="K16" s="3">
        <v>10</v>
      </c>
      <c r="L16" s="23"/>
      <c r="M16" s="3"/>
      <c r="N16" s="23"/>
      <c r="O16" s="3"/>
      <c r="P16" s="23"/>
      <c r="Q16" s="8">
        <f t="shared" si="0"/>
        <v>10</v>
      </c>
      <c r="R16" s="9">
        <f t="shared" si="1"/>
        <v>0</v>
      </c>
    </row>
    <row r="17" spans="1:18" ht="47.25" customHeight="1">
      <c r="A17" s="104">
        <v>10</v>
      </c>
      <c r="B17" s="43" t="s">
        <v>101</v>
      </c>
      <c r="C17" s="105" t="s">
        <v>255</v>
      </c>
      <c r="D17" s="70">
        <v>5</v>
      </c>
      <c r="E17" s="3"/>
      <c r="F17" s="23"/>
      <c r="G17" s="3">
        <v>39</v>
      </c>
      <c r="H17" s="23"/>
      <c r="I17" s="3">
        <v>36</v>
      </c>
      <c r="J17" s="23"/>
      <c r="K17" s="3"/>
      <c r="L17" s="23"/>
      <c r="M17" s="3"/>
      <c r="N17" s="23"/>
      <c r="O17" s="3"/>
      <c r="P17" s="23"/>
      <c r="Q17" s="8">
        <f t="shared" si="0"/>
        <v>75</v>
      </c>
      <c r="R17" s="9">
        <f t="shared" si="1"/>
        <v>0</v>
      </c>
    </row>
    <row r="18" spans="1:18" ht="46.5" customHeight="1">
      <c r="A18" s="11">
        <v>11</v>
      </c>
      <c r="B18" s="14" t="s">
        <v>101</v>
      </c>
      <c r="C18" s="105" t="s">
        <v>256</v>
      </c>
      <c r="D18" s="68">
        <v>5</v>
      </c>
      <c r="E18" s="3"/>
      <c r="F18" s="23"/>
      <c r="G18" s="3">
        <v>14</v>
      </c>
      <c r="H18" s="23"/>
      <c r="I18" s="3">
        <v>7</v>
      </c>
      <c r="J18" s="23"/>
      <c r="K18" s="3"/>
      <c r="L18" s="23"/>
      <c r="M18" s="3"/>
      <c r="N18" s="23"/>
      <c r="O18" s="3"/>
      <c r="P18" s="23"/>
      <c r="Q18" s="8">
        <f t="shared" si="0"/>
        <v>21</v>
      </c>
      <c r="R18" s="9">
        <f t="shared" si="1"/>
        <v>0</v>
      </c>
    </row>
    <row r="19" spans="1:18" ht="46.5" customHeight="1">
      <c r="A19" s="11">
        <v>12</v>
      </c>
      <c r="B19" s="14" t="s">
        <v>101</v>
      </c>
      <c r="C19" s="105" t="s">
        <v>257</v>
      </c>
      <c r="D19" s="68">
        <v>5</v>
      </c>
      <c r="E19" s="3"/>
      <c r="F19" s="23"/>
      <c r="G19" s="3">
        <v>19</v>
      </c>
      <c r="H19" s="23"/>
      <c r="I19" s="3">
        <v>10</v>
      </c>
      <c r="J19" s="23"/>
      <c r="K19" s="3"/>
      <c r="L19" s="23"/>
      <c r="M19" s="3"/>
      <c r="N19" s="23"/>
      <c r="O19" s="3"/>
      <c r="P19" s="23"/>
      <c r="Q19" s="8">
        <f t="shared" si="0"/>
        <v>29</v>
      </c>
      <c r="R19" s="9">
        <f t="shared" si="1"/>
        <v>0</v>
      </c>
    </row>
    <row r="20" spans="1:18" ht="46.5" customHeight="1">
      <c r="A20" s="11">
        <v>13</v>
      </c>
      <c r="B20" s="14" t="s">
        <v>340</v>
      </c>
      <c r="C20" s="105" t="s">
        <v>255</v>
      </c>
      <c r="D20" s="68">
        <v>5</v>
      </c>
      <c r="E20" s="3">
        <v>41</v>
      </c>
      <c r="F20" s="23"/>
      <c r="G20" s="3"/>
      <c r="H20" s="23"/>
      <c r="I20" s="3"/>
      <c r="J20" s="23"/>
      <c r="K20" s="3"/>
      <c r="L20" s="23"/>
      <c r="M20" s="3"/>
      <c r="N20" s="23"/>
      <c r="O20" s="3"/>
      <c r="P20" s="23"/>
      <c r="Q20" s="8">
        <f aca="true" t="shared" si="2" ref="Q20:R23">E20+G20+I20+K20+M20+O20</f>
        <v>41</v>
      </c>
      <c r="R20" s="9">
        <f t="shared" si="2"/>
        <v>0</v>
      </c>
    </row>
    <row r="21" spans="1:18" ht="46.5" customHeight="1">
      <c r="A21" s="11">
        <v>14</v>
      </c>
      <c r="B21" s="14" t="s">
        <v>340</v>
      </c>
      <c r="C21" s="105" t="s">
        <v>256</v>
      </c>
      <c r="D21" s="68">
        <v>5</v>
      </c>
      <c r="E21" s="3">
        <v>13</v>
      </c>
      <c r="F21" s="23"/>
      <c r="G21" s="3"/>
      <c r="H21" s="23"/>
      <c r="I21" s="3"/>
      <c r="J21" s="23"/>
      <c r="K21" s="3"/>
      <c r="L21" s="23"/>
      <c r="M21" s="3"/>
      <c r="N21" s="23"/>
      <c r="O21" s="3"/>
      <c r="P21" s="23"/>
      <c r="Q21" s="8">
        <f t="shared" si="2"/>
        <v>13</v>
      </c>
      <c r="R21" s="9">
        <f t="shared" si="2"/>
        <v>0</v>
      </c>
    </row>
    <row r="22" spans="1:18" ht="46.5" customHeight="1">
      <c r="A22" s="11">
        <v>15</v>
      </c>
      <c r="B22" s="14" t="s">
        <v>340</v>
      </c>
      <c r="C22" s="105" t="s">
        <v>257</v>
      </c>
      <c r="D22" s="68">
        <v>5</v>
      </c>
      <c r="E22" s="3">
        <v>10</v>
      </c>
      <c r="F22" s="23"/>
      <c r="G22" s="3"/>
      <c r="H22" s="23"/>
      <c r="I22" s="3"/>
      <c r="J22" s="23"/>
      <c r="K22" s="3"/>
      <c r="L22" s="23"/>
      <c r="M22" s="3"/>
      <c r="N22" s="23"/>
      <c r="O22" s="3"/>
      <c r="P22" s="23"/>
      <c r="Q22" s="8">
        <f t="shared" si="2"/>
        <v>10</v>
      </c>
      <c r="R22" s="9">
        <f t="shared" si="2"/>
        <v>0</v>
      </c>
    </row>
    <row r="23" spans="1:18" ht="69" customHeight="1">
      <c r="A23" s="11">
        <v>16</v>
      </c>
      <c r="B23" s="14" t="s">
        <v>355</v>
      </c>
      <c r="C23" s="101" t="s">
        <v>278</v>
      </c>
      <c r="D23" s="68">
        <v>2</v>
      </c>
      <c r="E23" s="3">
        <v>8</v>
      </c>
      <c r="F23" s="23"/>
      <c r="G23" s="3"/>
      <c r="H23" s="23"/>
      <c r="I23" s="3"/>
      <c r="J23" s="23"/>
      <c r="K23" s="3"/>
      <c r="L23" s="23"/>
      <c r="M23" s="3"/>
      <c r="N23" s="23"/>
      <c r="O23" s="3"/>
      <c r="P23" s="23"/>
      <c r="Q23" s="8">
        <f t="shared" si="2"/>
        <v>8</v>
      </c>
      <c r="R23" s="9">
        <f t="shared" si="2"/>
        <v>0</v>
      </c>
    </row>
    <row r="24" spans="1:18" ht="69.75" customHeight="1">
      <c r="A24" s="11">
        <v>17</v>
      </c>
      <c r="B24" s="14" t="s">
        <v>126</v>
      </c>
      <c r="C24" s="101" t="s">
        <v>278</v>
      </c>
      <c r="D24" s="68">
        <v>2</v>
      </c>
      <c r="E24" s="3">
        <v>1</v>
      </c>
      <c r="F24" s="23">
        <v>1</v>
      </c>
      <c r="G24" s="3">
        <v>6</v>
      </c>
      <c r="H24" s="23">
        <v>1</v>
      </c>
      <c r="I24" s="3"/>
      <c r="J24" s="23"/>
      <c r="K24" s="3"/>
      <c r="L24" s="23"/>
      <c r="M24" s="3"/>
      <c r="N24" s="23"/>
      <c r="O24" s="3"/>
      <c r="P24" s="23"/>
      <c r="Q24" s="8">
        <f t="shared" si="0"/>
        <v>7</v>
      </c>
      <c r="R24" s="9">
        <f t="shared" si="1"/>
        <v>2</v>
      </c>
    </row>
    <row r="25" spans="1:18" ht="15.75" customHeight="1" thickBot="1">
      <c r="A25" s="106"/>
      <c r="B25" s="107"/>
      <c r="C25" s="108" t="s">
        <v>12</v>
      </c>
      <c r="D25" s="108"/>
      <c r="E25" s="109">
        <f aca="true" t="shared" si="3" ref="E25:R25">SUM(E6:E24)</f>
        <v>73</v>
      </c>
      <c r="F25" s="109">
        <f t="shared" si="3"/>
        <v>1</v>
      </c>
      <c r="G25" s="109">
        <f t="shared" si="3"/>
        <v>78</v>
      </c>
      <c r="H25" s="109">
        <f t="shared" si="3"/>
        <v>1</v>
      </c>
      <c r="I25" s="109">
        <f t="shared" si="3"/>
        <v>53</v>
      </c>
      <c r="J25" s="109">
        <f t="shared" si="3"/>
        <v>0</v>
      </c>
      <c r="K25" s="109">
        <f t="shared" si="3"/>
        <v>43</v>
      </c>
      <c r="L25" s="109">
        <f t="shared" si="3"/>
        <v>2</v>
      </c>
      <c r="M25" s="109">
        <f t="shared" si="3"/>
        <v>59</v>
      </c>
      <c r="N25" s="109">
        <f t="shared" si="3"/>
        <v>0</v>
      </c>
      <c r="O25" s="109">
        <f t="shared" si="3"/>
        <v>0</v>
      </c>
      <c r="P25" s="109">
        <f t="shared" si="3"/>
        <v>0</v>
      </c>
      <c r="Q25" s="109">
        <f t="shared" si="3"/>
        <v>306</v>
      </c>
      <c r="R25" s="110">
        <f t="shared" si="3"/>
        <v>4</v>
      </c>
    </row>
    <row r="26" spans="1:18" ht="14.25" customHeight="1">
      <c r="A26" s="135" t="s">
        <v>96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</row>
    <row r="27" spans="1:18" ht="25.5" customHeight="1">
      <c r="A27" s="13" t="s">
        <v>13</v>
      </c>
      <c r="B27" s="14" t="s">
        <v>308</v>
      </c>
      <c r="C27" s="2" t="s">
        <v>114</v>
      </c>
      <c r="D27" s="68">
        <v>4</v>
      </c>
      <c r="E27" s="112"/>
      <c r="F27" s="23"/>
      <c r="G27" s="3">
        <v>3</v>
      </c>
      <c r="H27" s="23">
        <v>0</v>
      </c>
      <c r="I27" s="3"/>
      <c r="J27" s="23">
        <v>0</v>
      </c>
      <c r="K27" s="3"/>
      <c r="L27" s="23">
        <v>0</v>
      </c>
      <c r="M27" s="3"/>
      <c r="N27" s="23"/>
      <c r="O27" s="3">
        <v>0</v>
      </c>
      <c r="P27" s="23">
        <v>0</v>
      </c>
      <c r="Q27" s="8">
        <f>E27+G27+I27+K27+M27+O27</f>
        <v>3</v>
      </c>
      <c r="R27" s="9">
        <f>F27+H27+J27+L27+N27+P27</f>
        <v>0</v>
      </c>
    </row>
    <row r="28" spans="1:18" ht="25.5" customHeight="1">
      <c r="A28" s="13" t="s">
        <v>14</v>
      </c>
      <c r="B28" s="14" t="s">
        <v>354</v>
      </c>
      <c r="C28" s="2" t="s">
        <v>114</v>
      </c>
      <c r="D28" s="68">
        <v>4</v>
      </c>
      <c r="E28" s="112">
        <v>3</v>
      </c>
      <c r="F28" s="23"/>
      <c r="G28" s="3"/>
      <c r="H28" s="23">
        <v>0</v>
      </c>
      <c r="I28" s="3"/>
      <c r="J28" s="23">
        <v>0</v>
      </c>
      <c r="K28" s="3"/>
      <c r="L28" s="23">
        <v>0</v>
      </c>
      <c r="M28" s="3"/>
      <c r="N28" s="23"/>
      <c r="O28" s="3">
        <v>0</v>
      </c>
      <c r="P28" s="23">
        <v>0</v>
      </c>
      <c r="Q28" s="8">
        <f>E28+G28+I28+K28+M28+O28</f>
        <v>3</v>
      </c>
      <c r="R28" s="9">
        <f>F28+H28+J28+L28+N28+P28</f>
        <v>0</v>
      </c>
    </row>
    <row r="29" spans="1:18" ht="50.25" customHeight="1">
      <c r="A29" s="13" t="s">
        <v>15</v>
      </c>
      <c r="B29" s="14" t="s">
        <v>101</v>
      </c>
      <c r="C29" s="2" t="s">
        <v>258</v>
      </c>
      <c r="D29" s="68">
        <v>5</v>
      </c>
      <c r="E29" s="3"/>
      <c r="F29" s="23"/>
      <c r="G29" s="3">
        <v>22</v>
      </c>
      <c r="H29" s="23">
        <v>1</v>
      </c>
      <c r="I29" s="3">
        <v>22</v>
      </c>
      <c r="J29" s="23">
        <v>0</v>
      </c>
      <c r="K29" s="3"/>
      <c r="L29" s="23"/>
      <c r="M29" s="3"/>
      <c r="N29" s="23"/>
      <c r="O29" s="3"/>
      <c r="P29" s="23"/>
      <c r="Q29" s="8">
        <f aca="true" t="shared" si="4" ref="Q29:Q43">E29+G29+I29+K29+M29+O29</f>
        <v>44</v>
      </c>
      <c r="R29" s="9">
        <f aca="true" t="shared" si="5" ref="R29:R43">F29+H29+J29+L29+N29+P29</f>
        <v>1</v>
      </c>
    </row>
    <row r="30" spans="1:18" ht="45.75" customHeight="1">
      <c r="A30" s="13" t="s">
        <v>16</v>
      </c>
      <c r="B30" s="14" t="s">
        <v>340</v>
      </c>
      <c r="C30" s="2" t="s">
        <v>258</v>
      </c>
      <c r="D30" s="68">
        <v>5</v>
      </c>
      <c r="E30" s="3">
        <v>28</v>
      </c>
      <c r="F30" s="23"/>
      <c r="G30" s="3"/>
      <c r="H30" s="23"/>
      <c r="I30" s="3"/>
      <c r="J30" s="23">
        <v>0</v>
      </c>
      <c r="K30" s="3"/>
      <c r="L30" s="23"/>
      <c r="M30" s="3"/>
      <c r="N30" s="23"/>
      <c r="O30" s="3"/>
      <c r="P30" s="23"/>
      <c r="Q30" s="8">
        <f>E30+G30+I30+K30+M30+O30</f>
        <v>28</v>
      </c>
      <c r="R30" s="9">
        <f>F30+H30+J30+L30+N30+P30</f>
        <v>0</v>
      </c>
    </row>
    <row r="31" spans="1:18" ht="23.25" customHeight="1">
      <c r="A31" s="13" t="s">
        <v>17</v>
      </c>
      <c r="B31" s="14" t="s">
        <v>128</v>
      </c>
      <c r="C31" s="2" t="s">
        <v>119</v>
      </c>
      <c r="D31" s="68">
        <v>4</v>
      </c>
      <c r="E31" s="3"/>
      <c r="F31" s="23"/>
      <c r="G31" s="3">
        <v>8</v>
      </c>
      <c r="H31" s="23"/>
      <c r="I31" s="3">
        <v>11</v>
      </c>
      <c r="J31" s="23">
        <v>1</v>
      </c>
      <c r="K31" s="3">
        <v>10</v>
      </c>
      <c r="L31" s="23"/>
      <c r="M31" s="3"/>
      <c r="N31" s="23">
        <v>0</v>
      </c>
      <c r="O31" s="3"/>
      <c r="P31" s="23">
        <v>0</v>
      </c>
      <c r="Q31" s="8">
        <f>E31+G31+I31+K31+M31+O31</f>
        <v>29</v>
      </c>
      <c r="R31" s="9">
        <f>F31+H31+J31+L31+N31+P31</f>
        <v>1</v>
      </c>
    </row>
    <row r="32" spans="1:18" ht="23.25" customHeight="1">
      <c r="A32" s="13" t="s">
        <v>18</v>
      </c>
      <c r="B32" s="14" t="s">
        <v>353</v>
      </c>
      <c r="C32" s="2" t="s">
        <v>119</v>
      </c>
      <c r="D32" s="68">
        <v>4</v>
      </c>
      <c r="E32" s="3">
        <v>8</v>
      </c>
      <c r="F32" s="23"/>
      <c r="G32" s="3"/>
      <c r="H32" s="23"/>
      <c r="I32" s="3"/>
      <c r="J32" s="23"/>
      <c r="K32" s="3"/>
      <c r="L32" s="23"/>
      <c r="M32" s="3"/>
      <c r="N32" s="23">
        <v>0</v>
      </c>
      <c r="O32" s="3"/>
      <c r="P32" s="23">
        <v>0</v>
      </c>
      <c r="Q32" s="8">
        <f t="shared" si="4"/>
        <v>8</v>
      </c>
      <c r="R32" s="9">
        <f t="shared" si="5"/>
        <v>0</v>
      </c>
    </row>
    <row r="33" spans="1:18" ht="38.25" customHeight="1">
      <c r="A33" s="13" t="s">
        <v>20</v>
      </c>
      <c r="B33" s="14" t="s">
        <v>101</v>
      </c>
      <c r="C33" s="2" t="s">
        <v>116</v>
      </c>
      <c r="D33" s="68">
        <v>4</v>
      </c>
      <c r="E33" s="3"/>
      <c r="F33" s="23"/>
      <c r="G33" s="3"/>
      <c r="H33" s="23"/>
      <c r="I33" s="3"/>
      <c r="J33" s="23"/>
      <c r="K33" s="3">
        <v>16</v>
      </c>
      <c r="L33" s="23">
        <v>1</v>
      </c>
      <c r="M33" s="3"/>
      <c r="N33" s="23">
        <v>0</v>
      </c>
      <c r="O33" s="3"/>
      <c r="P33" s="23">
        <v>0</v>
      </c>
      <c r="Q33" s="8">
        <f aca="true" t="shared" si="6" ref="Q33:R35">E33+G33+I33+K33+M33+O33</f>
        <v>16</v>
      </c>
      <c r="R33" s="9">
        <f t="shared" si="6"/>
        <v>1</v>
      </c>
    </row>
    <row r="34" spans="1:18" ht="23.25" customHeight="1">
      <c r="A34" s="13" t="s">
        <v>22</v>
      </c>
      <c r="B34" s="14" t="s">
        <v>117</v>
      </c>
      <c r="C34" s="2" t="s">
        <v>118</v>
      </c>
      <c r="D34" s="68">
        <v>6</v>
      </c>
      <c r="E34" s="112"/>
      <c r="F34" s="23"/>
      <c r="G34" s="3">
        <v>1</v>
      </c>
      <c r="H34" s="23"/>
      <c r="I34" s="3">
        <v>4</v>
      </c>
      <c r="J34" s="23"/>
      <c r="K34" s="3">
        <v>4</v>
      </c>
      <c r="L34" s="23">
        <v>0</v>
      </c>
      <c r="M34" s="3"/>
      <c r="N34" s="23"/>
      <c r="O34" s="3"/>
      <c r="P34" s="23">
        <v>0</v>
      </c>
      <c r="Q34" s="8">
        <f t="shared" si="6"/>
        <v>9</v>
      </c>
      <c r="R34" s="9">
        <f t="shared" si="6"/>
        <v>0</v>
      </c>
    </row>
    <row r="35" spans="1:18" ht="23.25" customHeight="1">
      <c r="A35" s="13" t="s">
        <v>23</v>
      </c>
      <c r="B35" s="14" t="s">
        <v>115</v>
      </c>
      <c r="C35" s="2" t="s">
        <v>74</v>
      </c>
      <c r="D35" s="68">
        <v>5</v>
      </c>
      <c r="E35" s="3"/>
      <c r="F35" s="23"/>
      <c r="G35" s="3"/>
      <c r="H35" s="23"/>
      <c r="I35" s="3"/>
      <c r="J35" s="23">
        <v>0</v>
      </c>
      <c r="K35" s="3"/>
      <c r="L35" s="23"/>
      <c r="M35" s="3">
        <v>20</v>
      </c>
      <c r="N35" s="23"/>
      <c r="O35" s="3">
        <v>0</v>
      </c>
      <c r="P35" s="23">
        <v>0</v>
      </c>
      <c r="Q35" s="8">
        <f t="shared" si="6"/>
        <v>20</v>
      </c>
      <c r="R35" s="9">
        <f t="shared" si="6"/>
        <v>0</v>
      </c>
    </row>
    <row r="36" spans="1:18" ht="33.75" customHeight="1">
      <c r="A36" s="13" t="s">
        <v>24</v>
      </c>
      <c r="B36" s="14" t="s">
        <v>120</v>
      </c>
      <c r="C36" s="2" t="s">
        <v>121</v>
      </c>
      <c r="D36" s="68">
        <v>6</v>
      </c>
      <c r="E36" s="3"/>
      <c r="F36" s="23"/>
      <c r="G36" s="3"/>
      <c r="H36" s="23"/>
      <c r="I36" s="3"/>
      <c r="J36" s="23"/>
      <c r="K36" s="3"/>
      <c r="L36" s="23"/>
      <c r="M36" s="3">
        <v>10</v>
      </c>
      <c r="N36" s="23"/>
      <c r="O36" s="3"/>
      <c r="P36" s="23"/>
      <c r="Q36" s="8">
        <f t="shared" si="4"/>
        <v>10</v>
      </c>
      <c r="R36" s="9">
        <f t="shared" si="5"/>
        <v>0</v>
      </c>
    </row>
    <row r="37" spans="1:18" ht="24.75" customHeight="1">
      <c r="A37" s="13" t="s">
        <v>37</v>
      </c>
      <c r="B37" s="14" t="s">
        <v>122</v>
      </c>
      <c r="C37" s="2" t="s">
        <v>123</v>
      </c>
      <c r="D37" s="68">
        <v>6</v>
      </c>
      <c r="E37" s="3"/>
      <c r="F37" s="23"/>
      <c r="G37" s="3"/>
      <c r="H37" s="23"/>
      <c r="I37" s="3"/>
      <c r="J37" s="23"/>
      <c r="K37" s="3"/>
      <c r="L37" s="23"/>
      <c r="M37" s="3"/>
      <c r="N37" s="23"/>
      <c r="O37" s="3">
        <v>6</v>
      </c>
      <c r="P37" s="23"/>
      <c r="Q37" s="8">
        <f t="shared" si="4"/>
        <v>6</v>
      </c>
      <c r="R37" s="9">
        <f t="shared" si="5"/>
        <v>0</v>
      </c>
    </row>
    <row r="38" spans="1:18" ht="31.5" customHeight="1">
      <c r="A38" s="13" t="s">
        <v>46</v>
      </c>
      <c r="B38" s="100" t="s">
        <v>124</v>
      </c>
      <c r="C38" s="2" t="s">
        <v>118</v>
      </c>
      <c r="D38" s="68">
        <v>6</v>
      </c>
      <c r="E38" s="3"/>
      <c r="F38" s="23">
        <v>0</v>
      </c>
      <c r="G38" s="3"/>
      <c r="H38" s="23"/>
      <c r="I38" s="3"/>
      <c r="J38" s="23"/>
      <c r="K38" s="3"/>
      <c r="L38" s="23">
        <v>0</v>
      </c>
      <c r="M38" s="3">
        <v>8</v>
      </c>
      <c r="N38" s="23">
        <v>0</v>
      </c>
      <c r="O38" s="3">
        <v>7</v>
      </c>
      <c r="P38" s="23"/>
      <c r="Q38" s="8">
        <f t="shared" si="4"/>
        <v>15</v>
      </c>
      <c r="R38" s="9">
        <f t="shared" si="5"/>
        <v>0</v>
      </c>
    </row>
    <row r="39" spans="1:18" ht="24.75" customHeight="1">
      <c r="A39" s="13" t="s">
        <v>49</v>
      </c>
      <c r="B39" s="14" t="s">
        <v>125</v>
      </c>
      <c r="C39" s="2" t="s">
        <v>75</v>
      </c>
      <c r="D39" s="68">
        <v>6</v>
      </c>
      <c r="E39" s="3"/>
      <c r="F39" s="23">
        <v>0</v>
      </c>
      <c r="G39" s="3"/>
      <c r="H39" s="23">
        <v>0</v>
      </c>
      <c r="I39" s="3"/>
      <c r="J39" s="23"/>
      <c r="K39" s="3"/>
      <c r="L39" s="23">
        <v>0</v>
      </c>
      <c r="M39" s="3"/>
      <c r="N39" s="23"/>
      <c r="O39" s="3">
        <v>5</v>
      </c>
      <c r="P39" s="23">
        <v>0</v>
      </c>
      <c r="Q39" s="8">
        <f t="shared" si="4"/>
        <v>5</v>
      </c>
      <c r="R39" s="9">
        <f t="shared" si="5"/>
        <v>0</v>
      </c>
    </row>
    <row r="40" spans="1:18" ht="24.75" customHeight="1">
      <c r="A40" s="13" t="s">
        <v>50</v>
      </c>
      <c r="B40" s="14" t="s">
        <v>313</v>
      </c>
      <c r="C40" s="2" t="s">
        <v>332</v>
      </c>
      <c r="D40" s="68">
        <v>2</v>
      </c>
      <c r="E40" s="112"/>
      <c r="F40" s="23"/>
      <c r="G40" s="3">
        <v>3</v>
      </c>
      <c r="H40" s="23"/>
      <c r="I40" s="3"/>
      <c r="J40" s="23"/>
      <c r="K40" s="3"/>
      <c r="L40" s="23"/>
      <c r="M40" s="3"/>
      <c r="N40" s="23"/>
      <c r="O40" s="3"/>
      <c r="P40" s="23"/>
      <c r="Q40" s="8">
        <f t="shared" si="4"/>
        <v>3</v>
      </c>
      <c r="R40" s="9">
        <f t="shared" si="5"/>
        <v>0</v>
      </c>
    </row>
    <row r="41" spans="1:18" ht="45" customHeight="1">
      <c r="A41" s="13"/>
      <c r="B41" s="14" t="s">
        <v>358</v>
      </c>
      <c r="C41" s="2" t="s">
        <v>357</v>
      </c>
      <c r="D41" s="68">
        <v>2</v>
      </c>
      <c r="E41" s="112">
        <v>6</v>
      </c>
      <c r="F41" s="23">
        <v>1</v>
      </c>
      <c r="G41" s="3"/>
      <c r="H41" s="23"/>
      <c r="I41" s="3"/>
      <c r="J41" s="23"/>
      <c r="K41" s="3"/>
      <c r="L41" s="23"/>
      <c r="M41" s="3"/>
      <c r="N41" s="23"/>
      <c r="O41" s="3"/>
      <c r="P41" s="23"/>
      <c r="Q41" s="8">
        <f>E41+G41+I41+K41+M41+O41</f>
        <v>6</v>
      </c>
      <c r="R41" s="9">
        <f>F41+H41+J41+L41+N41+P41</f>
        <v>1</v>
      </c>
    </row>
    <row r="42" spans="1:18" ht="24.75" customHeight="1">
      <c r="A42" s="13"/>
      <c r="B42" s="14" t="s">
        <v>355</v>
      </c>
      <c r="C42" s="2" t="s">
        <v>314</v>
      </c>
      <c r="D42" s="68">
        <v>2</v>
      </c>
      <c r="E42" s="112">
        <v>3</v>
      </c>
      <c r="F42" s="23"/>
      <c r="G42" s="3"/>
      <c r="H42" s="23"/>
      <c r="I42" s="3"/>
      <c r="J42" s="23"/>
      <c r="K42" s="3"/>
      <c r="L42" s="23"/>
      <c r="M42" s="3"/>
      <c r="N42" s="23"/>
      <c r="O42" s="3"/>
      <c r="P42" s="23"/>
      <c r="Q42" s="8">
        <f>E42+G42+I42+K42+M42+O42</f>
        <v>3</v>
      </c>
      <c r="R42" s="9">
        <f>F42+H42+J42+L42+N42+P42</f>
        <v>0</v>
      </c>
    </row>
    <row r="43" spans="1:18" ht="24.75" customHeight="1">
      <c r="A43" s="13" t="s">
        <v>356</v>
      </c>
      <c r="B43" s="14" t="s">
        <v>126</v>
      </c>
      <c r="C43" s="2" t="s">
        <v>314</v>
      </c>
      <c r="D43" s="68">
        <v>2</v>
      </c>
      <c r="E43" s="112">
        <v>1</v>
      </c>
      <c r="F43" s="23">
        <v>1</v>
      </c>
      <c r="G43" s="3">
        <v>7</v>
      </c>
      <c r="H43" s="23"/>
      <c r="I43" s="3"/>
      <c r="J43" s="23"/>
      <c r="K43" s="3"/>
      <c r="L43" s="23"/>
      <c r="M43" s="3"/>
      <c r="N43" s="23"/>
      <c r="O43" s="3"/>
      <c r="P43" s="23"/>
      <c r="Q43" s="8">
        <f t="shared" si="4"/>
        <v>8</v>
      </c>
      <c r="R43" s="9">
        <f t="shared" si="5"/>
        <v>1</v>
      </c>
    </row>
    <row r="44" spans="1:18" ht="13.5" customHeight="1">
      <c r="A44" s="60"/>
      <c r="B44" s="61"/>
      <c r="C44" s="62" t="s">
        <v>12</v>
      </c>
      <c r="D44" s="62"/>
      <c r="E44" s="59">
        <f aca="true" t="shared" si="7" ref="E44:R44">SUM(E27:E43)</f>
        <v>49</v>
      </c>
      <c r="F44" s="59">
        <f t="shared" si="7"/>
        <v>2</v>
      </c>
      <c r="G44" s="59">
        <f t="shared" si="7"/>
        <v>44</v>
      </c>
      <c r="H44" s="59">
        <f t="shared" si="7"/>
        <v>1</v>
      </c>
      <c r="I44" s="59">
        <f t="shared" si="7"/>
        <v>37</v>
      </c>
      <c r="J44" s="59">
        <f t="shared" si="7"/>
        <v>1</v>
      </c>
      <c r="K44" s="59">
        <f t="shared" si="7"/>
        <v>30</v>
      </c>
      <c r="L44" s="59">
        <f t="shared" si="7"/>
        <v>1</v>
      </c>
      <c r="M44" s="59">
        <f t="shared" si="7"/>
        <v>38</v>
      </c>
      <c r="N44" s="59">
        <f t="shared" si="7"/>
        <v>0</v>
      </c>
      <c r="O44" s="59">
        <f t="shared" si="7"/>
        <v>18</v>
      </c>
      <c r="P44" s="59">
        <f t="shared" si="7"/>
        <v>0</v>
      </c>
      <c r="Q44" s="59">
        <f t="shared" si="7"/>
        <v>216</v>
      </c>
      <c r="R44" s="59">
        <f t="shared" si="7"/>
        <v>5</v>
      </c>
    </row>
    <row r="45" spans="1:18" ht="13.5" customHeight="1">
      <c r="A45" s="156" t="s">
        <v>76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18" ht="30" customHeight="1">
      <c r="A46" s="13" t="s">
        <v>13</v>
      </c>
      <c r="B46" s="14" t="s">
        <v>101</v>
      </c>
      <c r="C46" s="2" t="s">
        <v>127</v>
      </c>
      <c r="D46" s="68">
        <v>3</v>
      </c>
      <c r="E46" s="3">
        <v>1</v>
      </c>
      <c r="F46" s="23"/>
      <c r="G46" s="3">
        <v>11</v>
      </c>
      <c r="H46" s="23"/>
      <c r="I46" s="3">
        <v>11</v>
      </c>
      <c r="J46" s="23">
        <v>0</v>
      </c>
      <c r="K46" s="3"/>
      <c r="L46" s="23"/>
      <c r="M46" s="3"/>
      <c r="N46" s="23">
        <v>0</v>
      </c>
      <c r="O46" s="3"/>
      <c r="P46" s="23"/>
      <c r="Q46" s="8">
        <f aca="true" t="shared" si="8" ref="Q46:R48">E46+G46+I46+K46+M46+O46</f>
        <v>23</v>
      </c>
      <c r="R46" s="9">
        <f t="shared" si="8"/>
        <v>0</v>
      </c>
    </row>
    <row r="47" spans="1:18" ht="24" customHeight="1">
      <c r="A47" s="13" t="s">
        <v>14</v>
      </c>
      <c r="B47" s="14" t="s">
        <v>355</v>
      </c>
      <c r="C47" s="2" t="s">
        <v>129</v>
      </c>
      <c r="D47" s="121">
        <v>2</v>
      </c>
      <c r="E47" s="112">
        <v>7</v>
      </c>
      <c r="F47" s="23"/>
      <c r="G47" s="3"/>
      <c r="H47" s="23"/>
      <c r="I47" s="3"/>
      <c r="J47" s="23"/>
      <c r="K47" s="3"/>
      <c r="L47" s="23"/>
      <c r="M47" s="3"/>
      <c r="N47" s="23"/>
      <c r="O47" s="3"/>
      <c r="P47" s="23"/>
      <c r="Q47" s="8">
        <f t="shared" si="8"/>
        <v>7</v>
      </c>
      <c r="R47" s="9">
        <f t="shared" si="8"/>
        <v>0</v>
      </c>
    </row>
    <row r="48" spans="1:18" ht="28.5" customHeight="1">
      <c r="A48" s="13" t="s">
        <v>14</v>
      </c>
      <c r="B48" s="14" t="s">
        <v>126</v>
      </c>
      <c r="C48" s="2" t="s">
        <v>129</v>
      </c>
      <c r="D48" s="68">
        <v>2</v>
      </c>
      <c r="E48" s="3"/>
      <c r="F48" s="23"/>
      <c r="G48" s="3">
        <v>8</v>
      </c>
      <c r="H48" s="23">
        <v>2</v>
      </c>
      <c r="I48" s="3"/>
      <c r="J48" s="23">
        <v>0</v>
      </c>
      <c r="K48" s="3"/>
      <c r="L48" s="23">
        <v>0</v>
      </c>
      <c r="M48" s="3"/>
      <c r="N48" s="23"/>
      <c r="O48" s="3"/>
      <c r="P48" s="23">
        <v>0</v>
      </c>
      <c r="Q48" s="8">
        <f t="shared" si="8"/>
        <v>8</v>
      </c>
      <c r="R48" s="9">
        <f t="shared" si="8"/>
        <v>2</v>
      </c>
    </row>
    <row r="49" spans="1:18" s="73" customFormat="1" ht="13.5" customHeight="1">
      <c r="A49" s="60"/>
      <c r="B49" s="61"/>
      <c r="C49" s="62" t="s">
        <v>12</v>
      </c>
      <c r="D49" s="62"/>
      <c r="E49" s="59">
        <f aca="true" t="shared" si="9" ref="E49:R49">SUM(E46:E48)</f>
        <v>8</v>
      </c>
      <c r="F49" s="59">
        <f t="shared" si="9"/>
        <v>0</v>
      </c>
      <c r="G49" s="59">
        <f t="shared" si="9"/>
        <v>19</v>
      </c>
      <c r="H49" s="59">
        <f t="shared" si="9"/>
        <v>2</v>
      </c>
      <c r="I49" s="59">
        <f t="shared" si="9"/>
        <v>11</v>
      </c>
      <c r="J49" s="59">
        <f t="shared" si="9"/>
        <v>0</v>
      </c>
      <c r="K49" s="59">
        <f t="shared" si="9"/>
        <v>0</v>
      </c>
      <c r="L49" s="59">
        <f t="shared" si="9"/>
        <v>0</v>
      </c>
      <c r="M49" s="59">
        <f t="shared" si="9"/>
        <v>0</v>
      </c>
      <c r="N49" s="59">
        <f t="shared" si="9"/>
        <v>0</v>
      </c>
      <c r="O49" s="59">
        <f t="shared" si="9"/>
        <v>0</v>
      </c>
      <c r="P49" s="59">
        <f t="shared" si="9"/>
        <v>0</v>
      </c>
      <c r="Q49" s="59">
        <f t="shared" si="9"/>
        <v>38</v>
      </c>
      <c r="R49" s="59">
        <f t="shared" si="9"/>
        <v>2</v>
      </c>
    </row>
    <row r="50" spans="1:18" ht="20.25" customHeight="1">
      <c r="A50" s="135" t="s">
        <v>250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</row>
    <row r="51" spans="1:18" ht="34.5" customHeight="1">
      <c r="A51" s="13" t="s">
        <v>13</v>
      </c>
      <c r="B51" s="99" t="s">
        <v>101</v>
      </c>
      <c r="C51" s="2" t="s">
        <v>259</v>
      </c>
      <c r="D51" s="68">
        <v>5</v>
      </c>
      <c r="E51" s="3"/>
      <c r="F51" s="23"/>
      <c r="G51" s="3">
        <v>32</v>
      </c>
      <c r="H51" s="23">
        <v>1</v>
      </c>
      <c r="I51" s="3">
        <v>19</v>
      </c>
      <c r="J51" s="23"/>
      <c r="K51" s="3"/>
      <c r="L51" s="23"/>
      <c r="M51" s="3"/>
      <c r="N51" s="23"/>
      <c r="O51" s="3">
        <v>0</v>
      </c>
      <c r="P51" s="23">
        <v>0</v>
      </c>
      <c r="Q51" s="8">
        <f>E51+G51+I51+K51+M51+O51</f>
        <v>51</v>
      </c>
      <c r="R51" s="9">
        <f>F51+H51+J51+L51+N51+P51</f>
        <v>1</v>
      </c>
    </row>
    <row r="52" spans="1:18" ht="36" customHeight="1">
      <c r="A52" s="13" t="s">
        <v>14</v>
      </c>
      <c r="B52" s="99" t="s">
        <v>101</v>
      </c>
      <c r="C52" s="2" t="s">
        <v>260</v>
      </c>
      <c r="D52" s="68">
        <v>5</v>
      </c>
      <c r="E52" s="3">
        <v>1</v>
      </c>
      <c r="F52" s="23">
        <v>1</v>
      </c>
      <c r="G52" s="3">
        <v>38</v>
      </c>
      <c r="H52" s="23"/>
      <c r="I52" s="3">
        <v>27</v>
      </c>
      <c r="J52" s="23"/>
      <c r="K52" s="3"/>
      <c r="L52" s="23"/>
      <c r="M52" s="3"/>
      <c r="N52" s="23"/>
      <c r="O52" s="3"/>
      <c r="P52" s="23"/>
      <c r="Q52" s="8">
        <f aca="true" t="shared" si="10" ref="Q52:Q70">E52+G52+I52+K52+M52+O52</f>
        <v>66</v>
      </c>
      <c r="R52" s="9">
        <f aca="true" t="shared" si="11" ref="R52:R70">F52+H52+J52+L52+N52+P52</f>
        <v>1</v>
      </c>
    </row>
    <row r="53" spans="1:18" ht="23.25" customHeight="1">
      <c r="A53" s="13" t="s">
        <v>15</v>
      </c>
      <c r="B53" s="15" t="s">
        <v>180</v>
      </c>
      <c r="C53" s="2" t="s">
        <v>181</v>
      </c>
      <c r="D53" s="68">
        <v>4</v>
      </c>
      <c r="E53" s="3"/>
      <c r="F53" s="23"/>
      <c r="G53" s="3"/>
      <c r="H53" s="23"/>
      <c r="I53" s="3"/>
      <c r="J53" s="23"/>
      <c r="K53" s="3">
        <v>1</v>
      </c>
      <c r="L53" s="23"/>
      <c r="M53" s="3"/>
      <c r="N53" s="23"/>
      <c r="O53" s="3">
        <v>0</v>
      </c>
      <c r="P53" s="23">
        <v>0</v>
      </c>
      <c r="Q53" s="8">
        <f t="shared" si="10"/>
        <v>1</v>
      </c>
      <c r="R53" s="9">
        <f t="shared" si="11"/>
        <v>0</v>
      </c>
    </row>
    <row r="54" spans="1:18" ht="25.5" customHeight="1">
      <c r="A54" s="13" t="s">
        <v>16</v>
      </c>
      <c r="B54" s="15" t="s">
        <v>182</v>
      </c>
      <c r="C54" s="2" t="s">
        <v>26</v>
      </c>
      <c r="D54" s="68">
        <v>4</v>
      </c>
      <c r="E54" s="3"/>
      <c r="F54" s="23"/>
      <c r="G54" s="3">
        <v>14</v>
      </c>
      <c r="H54" s="23"/>
      <c r="I54" s="3">
        <v>11</v>
      </c>
      <c r="J54" s="23"/>
      <c r="K54" s="3">
        <v>15</v>
      </c>
      <c r="L54" s="23"/>
      <c r="M54" s="3"/>
      <c r="N54" s="23"/>
      <c r="O54" s="3">
        <v>0</v>
      </c>
      <c r="P54" s="23">
        <v>0</v>
      </c>
      <c r="Q54" s="8">
        <f t="shared" si="10"/>
        <v>40</v>
      </c>
      <c r="R54" s="9">
        <f t="shared" si="11"/>
        <v>0</v>
      </c>
    </row>
    <row r="55" spans="1:19" ht="37.5" customHeight="1">
      <c r="A55" s="13"/>
      <c r="B55" s="15" t="s">
        <v>352</v>
      </c>
      <c r="C55" s="2" t="s">
        <v>351</v>
      </c>
      <c r="D55" s="68">
        <v>4</v>
      </c>
      <c r="E55" s="125">
        <v>12</v>
      </c>
      <c r="F55" s="23"/>
      <c r="G55" s="3"/>
      <c r="H55" s="23"/>
      <c r="I55" s="3"/>
      <c r="J55" s="23"/>
      <c r="K55" s="3"/>
      <c r="L55" s="23"/>
      <c r="M55" s="3"/>
      <c r="N55" s="23"/>
      <c r="O55" s="3">
        <v>0</v>
      </c>
      <c r="P55" s="23">
        <v>0</v>
      </c>
      <c r="Q55" s="8">
        <f>E55+G55+I55+K55+M55+O55</f>
        <v>12</v>
      </c>
      <c r="R55" s="9">
        <f>F55+H55+J55+L55+N55+P55</f>
        <v>0</v>
      </c>
      <c r="S55" s="128" t="s">
        <v>378</v>
      </c>
    </row>
    <row r="56" spans="1:18" ht="41.25" customHeight="1">
      <c r="A56" s="13" t="s">
        <v>17</v>
      </c>
      <c r="B56" s="14" t="s">
        <v>340</v>
      </c>
      <c r="C56" s="2" t="s">
        <v>259</v>
      </c>
      <c r="D56" s="68">
        <v>5</v>
      </c>
      <c r="E56" s="3">
        <v>23</v>
      </c>
      <c r="F56" s="23"/>
      <c r="G56" s="3"/>
      <c r="H56" s="23"/>
      <c r="I56" s="3"/>
      <c r="J56" s="23"/>
      <c r="K56" s="3"/>
      <c r="L56" s="23"/>
      <c r="M56" s="3"/>
      <c r="N56" s="23"/>
      <c r="O56" s="3">
        <v>0</v>
      </c>
      <c r="P56" s="23">
        <v>0</v>
      </c>
      <c r="Q56" s="8">
        <f t="shared" si="10"/>
        <v>23</v>
      </c>
      <c r="R56" s="9">
        <f t="shared" si="11"/>
        <v>0</v>
      </c>
    </row>
    <row r="57" spans="1:18" ht="15.75" customHeight="1" hidden="1">
      <c r="A57" s="13" t="s">
        <v>18</v>
      </c>
      <c r="B57" s="14" t="s">
        <v>130</v>
      </c>
      <c r="C57" s="2" t="s">
        <v>131</v>
      </c>
      <c r="D57" s="68">
        <v>4</v>
      </c>
      <c r="E57" s="3"/>
      <c r="F57" s="23"/>
      <c r="G57" s="3"/>
      <c r="H57" s="23"/>
      <c r="I57" s="3"/>
      <c r="J57" s="23"/>
      <c r="K57" s="3"/>
      <c r="L57" s="23"/>
      <c r="M57" s="3"/>
      <c r="N57" s="23"/>
      <c r="O57" s="3"/>
      <c r="P57" s="23"/>
      <c r="Q57" s="8">
        <f t="shared" si="10"/>
        <v>0</v>
      </c>
      <c r="R57" s="9">
        <f t="shared" si="11"/>
        <v>0</v>
      </c>
    </row>
    <row r="58" spans="1:18" ht="36.75" customHeight="1">
      <c r="A58" s="13" t="s">
        <v>20</v>
      </c>
      <c r="B58" s="14" t="s">
        <v>340</v>
      </c>
      <c r="C58" s="2" t="s">
        <v>260</v>
      </c>
      <c r="D58" s="68">
        <v>5</v>
      </c>
      <c r="E58" s="3">
        <v>28</v>
      </c>
      <c r="F58" s="23"/>
      <c r="G58" s="3"/>
      <c r="H58" s="23"/>
      <c r="I58" s="3"/>
      <c r="J58" s="23"/>
      <c r="K58" s="3"/>
      <c r="L58" s="23"/>
      <c r="M58" s="3"/>
      <c r="N58" s="23"/>
      <c r="O58" s="3"/>
      <c r="P58" s="23"/>
      <c r="Q58" s="8">
        <f t="shared" si="10"/>
        <v>28</v>
      </c>
      <c r="R58" s="9">
        <f t="shared" si="11"/>
        <v>0</v>
      </c>
    </row>
    <row r="59" spans="1:18" ht="47.25" customHeight="1">
      <c r="A59" s="13" t="s">
        <v>22</v>
      </c>
      <c r="B59" s="14" t="s">
        <v>101</v>
      </c>
      <c r="C59" s="2" t="s">
        <v>132</v>
      </c>
      <c r="D59" s="68">
        <v>4</v>
      </c>
      <c r="E59" s="3"/>
      <c r="F59" s="23"/>
      <c r="G59" s="3"/>
      <c r="H59" s="23"/>
      <c r="I59" s="3"/>
      <c r="J59" s="23"/>
      <c r="K59" s="3">
        <v>27</v>
      </c>
      <c r="L59" s="23"/>
      <c r="M59" s="3"/>
      <c r="N59" s="23"/>
      <c r="O59" s="3"/>
      <c r="P59" s="23"/>
      <c r="Q59" s="8">
        <f t="shared" si="10"/>
        <v>27</v>
      </c>
      <c r="R59" s="9">
        <f t="shared" si="11"/>
        <v>0</v>
      </c>
    </row>
    <row r="60" spans="1:18" ht="47.25" customHeight="1">
      <c r="A60" s="13" t="s">
        <v>23</v>
      </c>
      <c r="B60" s="14" t="s">
        <v>101</v>
      </c>
      <c r="C60" s="2" t="s">
        <v>133</v>
      </c>
      <c r="D60" s="68">
        <v>4</v>
      </c>
      <c r="E60" s="3"/>
      <c r="F60" s="23"/>
      <c r="G60" s="3"/>
      <c r="H60" s="23"/>
      <c r="I60" s="3"/>
      <c r="J60" s="23"/>
      <c r="K60" s="3">
        <v>18</v>
      </c>
      <c r="L60" s="23"/>
      <c r="M60" s="3"/>
      <c r="N60" s="23"/>
      <c r="O60" s="3"/>
      <c r="P60" s="23"/>
      <c r="Q60" s="8">
        <f t="shared" si="10"/>
        <v>18</v>
      </c>
      <c r="R60" s="9">
        <f t="shared" si="11"/>
        <v>0</v>
      </c>
    </row>
    <row r="61" spans="1:18" ht="36.75" customHeight="1">
      <c r="A61" s="13" t="s">
        <v>24</v>
      </c>
      <c r="B61" s="14" t="s">
        <v>126</v>
      </c>
      <c r="C61" s="2" t="s">
        <v>134</v>
      </c>
      <c r="D61" s="68">
        <v>2</v>
      </c>
      <c r="E61" s="3"/>
      <c r="F61" s="23"/>
      <c r="G61" s="3">
        <v>11</v>
      </c>
      <c r="H61" s="23">
        <v>1</v>
      </c>
      <c r="I61" s="3"/>
      <c r="J61" s="23"/>
      <c r="K61" s="3"/>
      <c r="L61" s="23"/>
      <c r="M61" s="3"/>
      <c r="N61" s="23"/>
      <c r="O61" s="3"/>
      <c r="P61" s="23"/>
      <c r="Q61" s="8">
        <f t="shared" si="10"/>
        <v>11</v>
      </c>
      <c r="R61" s="9">
        <f t="shared" si="11"/>
        <v>1</v>
      </c>
    </row>
    <row r="62" spans="1:18" ht="46.5" customHeight="1">
      <c r="A62" s="13" t="s">
        <v>37</v>
      </c>
      <c r="B62" s="14" t="s">
        <v>126</v>
      </c>
      <c r="C62" s="2" t="s">
        <v>135</v>
      </c>
      <c r="D62" s="68">
        <v>2</v>
      </c>
      <c r="E62" s="3">
        <v>1</v>
      </c>
      <c r="F62" s="23">
        <v>1</v>
      </c>
      <c r="G62" s="3">
        <v>7</v>
      </c>
      <c r="H62" s="23">
        <v>1</v>
      </c>
      <c r="I62" s="3"/>
      <c r="J62" s="23"/>
      <c r="K62" s="3"/>
      <c r="L62" s="23"/>
      <c r="M62" s="3"/>
      <c r="N62" s="23"/>
      <c r="O62" s="3"/>
      <c r="P62" s="23"/>
      <c r="Q62" s="8">
        <f t="shared" si="10"/>
        <v>8</v>
      </c>
      <c r="R62" s="9">
        <f t="shared" si="11"/>
        <v>2</v>
      </c>
    </row>
    <row r="63" spans="1:18" ht="0.75" customHeight="1">
      <c r="A63" s="13" t="s">
        <v>46</v>
      </c>
      <c r="B63" s="14" t="s">
        <v>126</v>
      </c>
      <c r="C63" s="2" t="s">
        <v>277</v>
      </c>
      <c r="D63" s="68">
        <v>2</v>
      </c>
      <c r="E63" s="3"/>
      <c r="F63" s="23"/>
      <c r="G63" s="3"/>
      <c r="H63" s="23"/>
      <c r="I63" s="3"/>
      <c r="J63" s="23"/>
      <c r="K63" s="3"/>
      <c r="L63" s="23"/>
      <c r="M63" s="3"/>
      <c r="N63" s="23"/>
      <c r="O63" s="3"/>
      <c r="P63" s="23"/>
      <c r="Q63" s="8">
        <f t="shared" si="10"/>
        <v>0</v>
      </c>
      <c r="R63" s="9">
        <f t="shared" si="11"/>
        <v>0</v>
      </c>
    </row>
    <row r="64" spans="1:18" ht="40.5" customHeight="1">
      <c r="A64" s="13"/>
      <c r="B64" s="14" t="s">
        <v>355</v>
      </c>
      <c r="C64" s="2" t="s">
        <v>134</v>
      </c>
      <c r="D64" s="68">
        <v>2</v>
      </c>
      <c r="E64" s="3">
        <v>12</v>
      </c>
      <c r="F64" s="23">
        <v>1</v>
      </c>
      <c r="G64" s="3"/>
      <c r="H64" s="23"/>
      <c r="I64" s="3"/>
      <c r="J64" s="23"/>
      <c r="K64" s="3"/>
      <c r="L64" s="23"/>
      <c r="M64" s="3"/>
      <c r="N64" s="23"/>
      <c r="O64" s="3"/>
      <c r="P64" s="23"/>
      <c r="Q64" s="8">
        <f aca="true" t="shared" si="12" ref="Q64:R69">E64+G64+I64+K64+M64+O64</f>
        <v>12</v>
      </c>
      <c r="R64" s="9">
        <f t="shared" si="12"/>
        <v>1</v>
      </c>
    </row>
    <row r="65" spans="1:18" ht="40.5" customHeight="1">
      <c r="A65" s="13"/>
      <c r="B65" s="14" t="s">
        <v>355</v>
      </c>
      <c r="C65" s="2" t="s">
        <v>277</v>
      </c>
      <c r="D65" s="68">
        <v>2</v>
      </c>
      <c r="E65" s="3">
        <v>7</v>
      </c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8">
        <f t="shared" si="12"/>
        <v>7</v>
      </c>
      <c r="R65" s="9">
        <f t="shared" si="12"/>
        <v>0</v>
      </c>
    </row>
    <row r="66" spans="1:18" ht="45.75" customHeight="1">
      <c r="A66" s="13"/>
      <c r="B66" s="14" t="s">
        <v>355</v>
      </c>
      <c r="C66" s="2" t="s">
        <v>135</v>
      </c>
      <c r="D66" s="68">
        <v>2</v>
      </c>
      <c r="E66" s="3">
        <v>9</v>
      </c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8">
        <f t="shared" si="12"/>
        <v>9</v>
      </c>
      <c r="R66" s="9">
        <f t="shared" si="12"/>
        <v>0</v>
      </c>
    </row>
    <row r="67" spans="1:18" ht="70.5" customHeight="1">
      <c r="A67" s="13" t="s">
        <v>49</v>
      </c>
      <c r="B67" s="14" t="s">
        <v>185</v>
      </c>
      <c r="C67" s="2" t="s">
        <v>276</v>
      </c>
      <c r="D67" s="68">
        <v>2</v>
      </c>
      <c r="E67" s="3"/>
      <c r="F67" s="23"/>
      <c r="G67" s="3">
        <v>5</v>
      </c>
      <c r="H67" s="23"/>
      <c r="I67" s="3"/>
      <c r="J67" s="23"/>
      <c r="K67" s="3"/>
      <c r="L67" s="23"/>
      <c r="M67" s="3"/>
      <c r="N67" s="23"/>
      <c r="O67" s="3"/>
      <c r="P67" s="23"/>
      <c r="Q67" s="8">
        <f t="shared" si="12"/>
        <v>5</v>
      </c>
      <c r="R67" s="9">
        <f t="shared" si="12"/>
        <v>0</v>
      </c>
    </row>
    <row r="68" spans="1:18" ht="70.5" customHeight="1">
      <c r="A68" s="13"/>
      <c r="B68" s="14" t="s">
        <v>360</v>
      </c>
      <c r="C68" s="2" t="s">
        <v>359</v>
      </c>
      <c r="D68" s="68">
        <v>2</v>
      </c>
      <c r="E68" s="3">
        <v>5</v>
      </c>
      <c r="F68" s="23"/>
      <c r="G68" s="3"/>
      <c r="H68" s="23"/>
      <c r="I68" s="3"/>
      <c r="J68" s="23"/>
      <c r="K68" s="3"/>
      <c r="L68" s="23"/>
      <c r="M68" s="3"/>
      <c r="N68" s="23"/>
      <c r="O68" s="3"/>
      <c r="P68" s="23"/>
      <c r="Q68" s="8">
        <f t="shared" si="12"/>
        <v>5</v>
      </c>
      <c r="R68" s="9">
        <f t="shared" si="12"/>
        <v>0</v>
      </c>
    </row>
    <row r="69" spans="1:18" ht="49.5" customHeight="1">
      <c r="A69" s="13"/>
      <c r="B69" s="14" t="s">
        <v>355</v>
      </c>
      <c r="C69" s="2" t="s">
        <v>299</v>
      </c>
      <c r="D69" s="68">
        <v>2</v>
      </c>
      <c r="E69" s="3">
        <v>11</v>
      </c>
      <c r="F69" s="23"/>
      <c r="G69" s="3"/>
      <c r="H69" s="23"/>
      <c r="I69" s="3"/>
      <c r="J69" s="23"/>
      <c r="K69" s="3"/>
      <c r="L69" s="23"/>
      <c r="M69" s="3"/>
      <c r="N69" s="23"/>
      <c r="O69" s="3"/>
      <c r="P69" s="23"/>
      <c r="Q69" s="8">
        <f t="shared" si="12"/>
        <v>11</v>
      </c>
      <c r="R69" s="9">
        <f t="shared" si="12"/>
        <v>0</v>
      </c>
    </row>
    <row r="70" spans="1:18" ht="46.5" customHeight="1">
      <c r="A70" s="13" t="s">
        <v>50</v>
      </c>
      <c r="B70" s="14" t="s">
        <v>126</v>
      </c>
      <c r="C70" s="2" t="s">
        <v>299</v>
      </c>
      <c r="D70" s="68">
        <v>2</v>
      </c>
      <c r="E70" s="3">
        <v>1</v>
      </c>
      <c r="F70" s="23">
        <v>1</v>
      </c>
      <c r="G70" s="3">
        <v>5</v>
      </c>
      <c r="H70" s="23"/>
      <c r="I70" s="3"/>
      <c r="J70" s="23"/>
      <c r="K70" s="3"/>
      <c r="L70" s="23"/>
      <c r="M70" s="3"/>
      <c r="N70" s="23"/>
      <c r="O70" s="3"/>
      <c r="P70" s="23"/>
      <c r="Q70" s="8">
        <f t="shared" si="10"/>
        <v>6</v>
      </c>
      <c r="R70" s="9">
        <f t="shared" si="11"/>
        <v>1</v>
      </c>
    </row>
    <row r="71" spans="1:18" ht="22.5" customHeight="1">
      <c r="A71" s="60"/>
      <c r="B71" s="61"/>
      <c r="C71" s="62" t="s">
        <v>12</v>
      </c>
      <c r="D71" s="62"/>
      <c r="E71" s="59">
        <f aca="true" t="shared" si="13" ref="E71:L71">SUM(E51:E70)</f>
        <v>110</v>
      </c>
      <c r="F71" s="59">
        <f t="shared" si="13"/>
        <v>4</v>
      </c>
      <c r="G71" s="59">
        <f t="shared" si="13"/>
        <v>112</v>
      </c>
      <c r="H71" s="59">
        <f t="shared" si="13"/>
        <v>3</v>
      </c>
      <c r="I71" s="59">
        <f t="shared" si="13"/>
        <v>57</v>
      </c>
      <c r="J71" s="59">
        <f t="shared" si="13"/>
        <v>0</v>
      </c>
      <c r="K71" s="59">
        <f t="shared" si="13"/>
        <v>61</v>
      </c>
      <c r="L71" s="59">
        <f t="shared" si="13"/>
        <v>0</v>
      </c>
      <c r="M71" s="59">
        <f>SUM(M51,M51:M70)</f>
        <v>0</v>
      </c>
      <c r="N71" s="59">
        <f>SUM(N51:N70)</f>
        <v>0</v>
      </c>
      <c r="O71" s="59">
        <f>SUM(O51,O51:O70)</f>
        <v>0</v>
      </c>
      <c r="P71" s="59">
        <f>SUM(P51:P70)</f>
        <v>0</v>
      </c>
      <c r="Q71" s="59">
        <f>SUM(Q51:Q70)</f>
        <v>340</v>
      </c>
      <c r="R71" s="59">
        <f>SUM(R51:R70)</f>
        <v>7</v>
      </c>
    </row>
    <row r="72" spans="1:18" ht="30" customHeight="1">
      <c r="A72" s="138" t="s">
        <v>251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</row>
    <row r="73" spans="1:18" ht="23.25" customHeight="1">
      <c r="A73" s="16">
        <v>1</v>
      </c>
      <c r="B73" s="100" t="s">
        <v>137</v>
      </c>
      <c r="C73" s="102" t="s">
        <v>42</v>
      </c>
      <c r="D73" s="69">
        <v>5</v>
      </c>
      <c r="E73" s="17"/>
      <c r="F73" s="24"/>
      <c r="G73" s="17"/>
      <c r="H73" s="24"/>
      <c r="I73" s="17"/>
      <c r="J73" s="24"/>
      <c r="K73" s="17"/>
      <c r="L73" s="24"/>
      <c r="M73" s="17">
        <v>19</v>
      </c>
      <c r="N73" s="24">
        <v>1</v>
      </c>
      <c r="O73" s="17">
        <v>0</v>
      </c>
      <c r="P73" s="24">
        <v>0</v>
      </c>
      <c r="Q73" s="18">
        <f>E73+G73+I73+K73+M73+O73</f>
        <v>19</v>
      </c>
      <c r="R73" s="19">
        <f>SUM(F73+H73+J73+L73+N73+P73)</f>
        <v>1</v>
      </c>
    </row>
    <row r="74" spans="1:18" ht="29.25" customHeight="1">
      <c r="A74" s="16">
        <v>2</v>
      </c>
      <c r="B74" s="14" t="s">
        <v>212</v>
      </c>
      <c r="C74" s="2" t="s">
        <v>73</v>
      </c>
      <c r="D74" s="70">
        <v>5</v>
      </c>
      <c r="E74" s="17"/>
      <c r="F74" s="24"/>
      <c r="G74" s="17"/>
      <c r="H74" s="24"/>
      <c r="I74" s="17"/>
      <c r="J74" s="24"/>
      <c r="K74" s="17"/>
      <c r="L74" s="24"/>
      <c r="M74" s="17">
        <v>18</v>
      </c>
      <c r="N74" s="24"/>
      <c r="O74" s="17">
        <v>0</v>
      </c>
      <c r="P74" s="24">
        <v>0</v>
      </c>
      <c r="Q74" s="18">
        <f>E74+G74+I74+K74+M74+O74</f>
        <v>18</v>
      </c>
      <c r="R74" s="19">
        <f>SUM(F74+H74+J74+L74+N74+P74)</f>
        <v>0</v>
      </c>
    </row>
    <row r="75" spans="1:18" ht="31.5" customHeight="1">
      <c r="A75" s="16">
        <v>3</v>
      </c>
      <c r="B75" s="14" t="s">
        <v>167</v>
      </c>
      <c r="C75" s="2" t="s">
        <v>237</v>
      </c>
      <c r="D75" s="70">
        <v>5</v>
      </c>
      <c r="E75" s="17"/>
      <c r="F75" s="24"/>
      <c r="G75" s="17"/>
      <c r="H75" s="24"/>
      <c r="I75" s="17"/>
      <c r="J75" s="24"/>
      <c r="K75" s="17"/>
      <c r="L75" s="24"/>
      <c r="M75" s="17">
        <v>10</v>
      </c>
      <c r="N75" s="24"/>
      <c r="O75" s="17">
        <v>0</v>
      </c>
      <c r="P75" s="24">
        <v>0</v>
      </c>
      <c r="Q75" s="18">
        <f>E75+G75+I75+K75+M75+O75</f>
        <v>10</v>
      </c>
      <c r="R75" s="19">
        <f>SUM(F75+H75+J75+L75+N75+P75)</f>
        <v>0</v>
      </c>
    </row>
    <row r="76" spans="1:18" ht="27.75" customHeight="1">
      <c r="A76" s="16">
        <v>4</v>
      </c>
      <c r="B76" s="14" t="s">
        <v>167</v>
      </c>
      <c r="C76" s="2" t="s">
        <v>238</v>
      </c>
      <c r="D76" s="70">
        <v>5</v>
      </c>
      <c r="E76" s="17"/>
      <c r="F76" s="24"/>
      <c r="G76" s="17"/>
      <c r="H76" s="24"/>
      <c r="I76" s="17"/>
      <c r="J76" s="24"/>
      <c r="K76" s="17"/>
      <c r="L76" s="24"/>
      <c r="M76" s="17">
        <v>9</v>
      </c>
      <c r="N76" s="24"/>
      <c r="O76" s="17">
        <v>0</v>
      </c>
      <c r="P76" s="24">
        <v>0</v>
      </c>
      <c r="Q76" s="18">
        <f>E76+G76+I76+K76+M76+O76</f>
        <v>9</v>
      </c>
      <c r="R76" s="19">
        <f>SUM(F76+H76+J76+L76+N76+P76)</f>
        <v>0</v>
      </c>
    </row>
    <row r="77" spans="1:18" ht="33" customHeight="1">
      <c r="A77" s="16">
        <v>5</v>
      </c>
      <c r="B77" s="14" t="s">
        <v>211</v>
      </c>
      <c r="C77" s="2" t="s">
        <v>236</v>
      </c>
      <c r="D77" s="70">
        <v>5</v>
      </c>
      <c r="E77" s="17"/>
      <c r="F77" s="24"/>
      <c r="G77" s="17"/>
      <c r="H77" s="24"/>
      <c r="I77" s="17">
        <v>1</v>
      </c>
      <c r="J77" s="24">
        <v>1</v>
      </c>
      <c r="K77" s="17"/>
      <c r="L77" s="24"/>
      <c r="M77" s="17">
        <v>8</v>
      </c>
      <c r="N77" s="24"/>
      <c r="O77" s="17">
        <v>0</v>
      </c>
      <c r="P77" s="24">
        <v>0</v>
      </c>
      <c r="Q77" s="18">
        <f>E77+G77+I77+K77+M77+O77</f>
        <v>9</v>
      </c>
      <c r="R77" s="19">
        <f>SUM(F77+H77+J77+L77+N77+P77)</f>
        <v>1</v>
      </c>
    </row>
    <row r="78" spans="1:18" ht="45" customHeight="1">
      <c r="A78" s="16">
        <v>6</v>
      </c>
      <c r="B78" s="14" t="s">
        <v>349</v>
      </c>
      <c r="C78" s="2" t="s">
        <v>348</v>
      </c>
      <c r="D78" s="70">
        <v>4</v>
      </c>
      <c r="E78" s="17">
        <v>19</v>
      </c>
      <c r="F78" s="24"/>
      <c r="G78" s="17"/>
      <c r="H78" s="24"/>
      <c r="I78" s="17"/>
      <c r="J78" s="24"/>
      <c r="K78" s="17"/>
      <c r="L78" s="24"/>
      <c r="M78" s="17"/>
      <c r="N78" s="24"/>
      <c r="O78" s="17">
        <v>0</v>
      </c>
      <c r="P78" s="24">
        <v>0</v>
      </c>
      <c r="Q78" s="18">
        <f aca="true" t="shared" si="14" ref="Q78:Q101">E78+G78+I78+K78+M78+O78</f>
        <v>19</v>
      </c>
      <c r="R78" s="19">
        <f aca="true" t="shared" si="15" ref="R78:R101">SUM(F78+H78+J78+L78+N78+P78)</f>
        <v>0</v>
      </c>
    </row>
    <row r="79" spans="1:18" ht="30" customHeight="1">
      <c r="A79" s="16">
        <v>7</v>
      </c>
      <c r="B79" s="14" t="s">
        <v>209</v>
      </c>
      <c r="C79" s="2" t="s">
        <v>210</v>
      </c>
      <c r="D79" s="70">
        <v>4</v>
      </c>
      <c r="E79" s="17"/>
      <c r="F79" s="24"/>
      <c r="G79" s="17">
        <v>14</v>
      </c>
      <c r="H79" s="24"/>
      <c r="I79" s="17">
        <v>12</v>
      </c>
      <c r="J79" s="24"/>
      <c r="K79" s="17">
        <v>10</v>
      </c>
      <c r="L79" s="24"/>
      <c r="M79" s="17"/>
      <c r="N79" s="24"/>
      <c r="O79" s="17">
        <v>0</v>
      </c>
      <c r="P79" s="24">
        <v>0</v>
      </c>
      <c r="Q79" s="18">
        <f t="shared" si="14"/>
        <v>36</v>
      </c>
      <c r="R79" s="19">
        <f t="shared" si="15"/>
        <v>0</v>
      </c>
    </row>
    <row r="80" spans="1:18" ht="50.25" customHeight="1">
      <c r="A80" s="16">
        <v>8</v>
      </c>
      <c r="B80" s="14" t="s">
        <v>101</v>
      </c>
      <c r="C80" s="2" t="s">
        <v>235</v>
      </c>
      <c r="D80" s="70">
        <v>4</v>
      </c>
      <c r="E80" s="17"/>
      <c r="F80" s="24"/>
      <c r="G80" s="17"/>
      <c r="H80" s="24"/>
      <c r="I80" s="17"/>
      <c r="J80" s="24"/>
      <c r="K80" s="17">
        <v>17</v>
      </c>
      <c r="L80" s="24"/>
      <c r="M80" s="17"/>
      <c r="N80" s="24"/>
      <c r="O80" s="17">
        <v>0</v>
      </c>
      <c r="P80" s="24">
        <v>0</v>
      </c>
      <c r="Q80" s="18">
        <f t="shared" si="14"/>
        <v>17</v>
      </c>
      <c r="R80" s="19">
        <f t="shared" si="15"/>
        <v>0</v>
      </c>
    </row>
    <row r="81" spans="1:18" ht="38.25" customHeight="1">
      <c r="A81" s="16">
        <v>9</v>
      </c>
      <c r="B81" s="14" t="s">
        <v>101</v>
      </c>
      <c r="C81" s="2" t="s">
        <v>138</v>
      </c>
      <c r="D81" s="70">
        <v>4</v>
      </c>
      <c r="E81" s="17"/>
      <c r="F81" s="24"/>
      <c r="G81" s="17"/>
      <c r="H81" s="24"/>
      <c r="I81" s="17"/>
      <c r="J81" s="24"/>
      <c r="K81" s="17">
        <v>17</v>
      </c>
      <c r="L81" s="24"/>
      <c r="M81" s="17"/>
      <c r="N81" s="24"/>
      <c r="O81" s="17">
        <v>0</v>
      </c>
      <c r="P81" s="24">
        <v>0</v>
      </c>
      <c r="Q81" s="18">
        <f>E81+G81+I81+K81+M81+O81</f>
        <v>17</v>
      </c>
      <c r="R81" s="19">
        <f>SUM(F81+H81+J81+L81+N81+P81)</f>
        <v>0</v>
      </c>
    </row>
    <row r="82" spans="1:18" ht="0.75" customHeight="1">
      <c r="A82" s="16">
        <v>7</v>
      </c>
      <c r="B82" s="14"/>
      <c r="C82" s="2"/>
      <c r="D82" s="70"/>
      <c r="E82" s="17"/>
      <c r="F82" s="24"/>
      <c r="G82" s="17"/>
      <c r="H82" s="24"/>
      <c r="I82" s="17"/>
      <c r="J82" s="24"/>
      <c r="K82" s="17"/>
      <c r="L82" s="24"/>
      <c r="M82" s="17"/>
      <c r="N82" s="24"/>
      <c r="O82" s="17">
        <v>0</v>
      </c>
      <c r="P82" s="24">
        <v>0</v>
      </c>
      <c r="Q82" s="18">
        <f t="shared" si="14"/>
        <v>0</v>
      </c>
      <c r="R82" s="19">
        <f t="shared" si="15"/>
        <v>0</v>
      </c>
    </row>
    <row r="83" spans="1:18" ht="1.5" customHeight="1" hidden="1">
      <c r="A83" s="16">
        <v>8</v>
      </c>
      <c r="B83" s="14"/>
      <c r="C83" s="2"/>
      <c r="D83" s="70"/>
      <c r="E83" s="17"/>
      <c r="F83" s="24"/>
      <c r="G83" s="17"/>
      <c r="H83" s="24"/>
      <c r="I83" s="17"/>
      <c r="J83" s="24"/>
      <c r="K83" s="17"/>
      <c r="L83" s="24"/>
      <c r="M83" s="17"/>
      <c r="N83" s="24"/>
      <c r="O83" s="17">
        <v>0</v>
      </c>
      <c r="P83" s="24">
        <v>0</v>
      </c>
      <c r="Q83" s="18">
        <f t="shared" si="14"/>
        <v>0</v>
      </c>
      <c r="R83" s="19">
        <f t="shared" si="15"/>
        <v>0</v>
      </c>
    </row>
    <row r="84" spans="1:18" ht="23.25" customHeight="1" hidden="1">
      <c r="A84" s="16">
        <v>9</v>
      </c>
      <c r="B84" s="14"/>
      <c r="C84" s="2"/>
      <c r="D84" s="70"/>
      <c r="E84" s="17"/>
      <c r="F84" s="24"/>
      <c r="G84" s="17"/>
      <c r="H84" s="24"/>
      <c r="I84" s="17"/>
      <c r="J84" s="24"/>
      <c r="K84" s="17"/>
      <c r="L84" s="24"/>
      <c r="M84" s="17"/>
      <c r="N84" s="24"/>
      <c r="O84" s="17">
        <v>0</v>
      </c>
      <c r="P84" s="24">
        <v>0</v>
      </c>
      <c r="Q84" s="18">
        <f t="shared" si="14"/>
        <v>0</v>
      </c>
      <c r="R84" s="19">
        <f t="shared" si="15"/>
        <v>0</v>
      </c>
    </row>
    <row r="85" spans="1:18" ht="25.5" customHeight="1">
      <c r="A85" s="16">
        <v>10</v>
      </c>
      <c r="B85" s="14" t="s">
        <v>101</v>
      </c>
      <c r="C85" s="2" t="s">
        <v>239</v>
      </c>
      <c r="D85" s="70">
        <v>4</v>
      </c>
      <c r="E85" s="17"/>
      <c r="F85" s="24"/>
      <c r="G85" s="17"/>
      <c r="H85" s="24"/>
      <c r="I85" s="17"/>
      <c r="J85" s="24"/>
      <c r="K85" s="17">
        <v>10</v>
      </c>
      <c r="L85" s="24"/>
      <c r="M85" s="17"/>
      <c r="N85" s="24"/>
      <c r="O85" s="17">
        <v>0</v>
      </c>
      <c r="P85" s="24">
        <v>0</v>
      </c>
      <c r="Q85" s="18">
        <f>E85+G85+I85+K85+M85+O85</f>
        <v>10</v>
      </c>
      <c r="R85" s="19">
        <f>SUM(F85+H85+J85+L85+N85+P85)</f>
        <v>0</v>
      </c>
    </row>
    <row r="86" spans="1:18" ht="42" customHeight="1">
      <c r="A86" s="16">
        <v>11</v>
      </c>
      <c r="B86" s="14" t="s">
        <v>340</v>
      </c>
      <c r="C86" s="2" t="s">
        <v>263</v>
      </c>
      <c r="D86" s="70">
        <v>5</v>
      </c>
      <c r="E86" s="17">
        <v>19</v>
      </c>
      <c r="F86" s="24">
        <v>1</v>
      </c>
      <c r="G86" s="17"/>
      <c r="H86" s="24"/>
      <c r="I86" s="17"/>
      <c r="J86" s="24"/>
      <c r="K86" s="17"/>
      <c r="L86" s="24"/>
      <c r="M86" s="17"/>
      <c r="N86" s="24"/>
      <c r="O86" s="17">
        <v>0</v>
      </c>
      <c r="P86" s="24">
        <v>0</v>
      </c>
      <c r="Q86" s="18">
        <f t="shared" si="14"/>
        <v>19</v>
      </c>
      <c r="R86" s="19">
        <f t="shared" si="15"/>
        <v>1</v>
      </c>
    </row>
    <row r="87" spans="1:19" ht="35.25" customHeight="1">
      <c r="A87" s="16">
        <v>12</v>
      </c>
      <c r="B87" s="14" t="s">
        <v>340</v>
      </c>
      <c r="C87" s="2" t="s">
        <v>262</v>
      </c>
      <c r="D87" s="70">
        <v>5</v>
      </c>
      <c r="E87" s="126">
        <v>20</v>
      </c>
      <c r="F87" s="24">
        <v>1</v>
      </c>
      <c r="G87" s="17"/>
      <c r="H87" s="24"/>
      <c r="I87" s="17"/>
      <c r="J87" s="24"/>
      <c r="K87" s="17"/>
      <c r="L87" s="24"/>
      <c r="M87" s="17"/>
      <c r="N87" s="24"/>
      <c r="O87" s="17">
        <v>0</v>
      </c>
      <c r="P87" s="24">
        <v>0</v>
      </c>
      <c r="Q87" s="18">
        <f t="shared" si="14"/>
        <v>20</v>
      </c>
      <c r="R87" s="19">
        <f t="shared" si="15"/>
        <v>1</v>
      </c>
      <c r="S87" s="128"/>
    </row>
    <row r="88" spans="1:18" ht="35.25" customHeight="1">
      <c r="A88" s="16">
        <v>13</v>
      </c>
      <c r="B88" s="14" t="s">
        <v>340</v>
      </c>
      <c r="C88" s="2" t="s">
        <v>264</v>
      </c>
      <c r="D88" s="70">
        <v>5</v>
      </c>
      <c r="E88" s="17">
        <v>20</v>
      </c>
      <c r="F88" s="24">
        <v>3</v>
      </c>
      <c r="G88" s="17"/>
      <c r="H88" s="24"/>
      <c r="I88" s="17"/>
      <c r="J88" s="24"/>
      <c r="K88" s="17"/>
      <c r="L88" s="24"/>
      <c r="M88" s="17"/>
      <c r="N88" s="24"/>
      <c r="O88" s="17">
        <v>0</v>
      </c>
      <c r="P88" s="24">
        <v>0</v>
      </c>
      <c r="Q88" s="18">
        <f>E88+G88+I88+K88+M88+O88</f>
        <v>20</v>
      </c>
      <c r="R88" s="19">
        <f>SUM(F88+H88+J88+L88+N88+P88)</f>
        <v>3</v>
      </c>
    </row>
    <row r="89" spans="1:19" ht="45.75" customHeight="1">
      <c r="A89" s="16">
        <v>14</v>
      </c>
      <c r="B89" s="14" t="s">
        <v>340</v>
      </c>
      <c r="C89" s="2" t="s">
        <v>261</v>
      </c>
      <c r="D89" s="70">
        <v>5</v>
      </c>
      <c r="E89" s="126">
        <v>19</v>
      </c>
      <c r="F89" s="24">
        <v>1</v>
      </c>
      <c r="G89" s="17"/>
      <c r="H89" s="24"/>
      <c r="I89" s="17"/>
      <c r="J89" s="24"/>
      <c r="K89" s="17"/>
      <c r="L89" s="24"/>
      <c r="M89" s="17"/>
      <c r="N89" s="24"/>
      <c r="O89" s="17">
        <v>0</v>
      </c>
      <c r="P89" s="24">
        <v>0</v>
      </c>
      <c r="Q89" s="18">
        <f t="shared" si="14"/>
        <v>19</v>
      </c>
      <c r="R89" s="19">
        <f t="shared" si="15"/>
        <v>1</v>
      </c>
      <c r="S89" s="128"/>
    </row>
    <row r="90" spans="1:18" ht="36.75" customHeight="1">
      <c r="A90" s="16">
        <v>15</v>
      </c>
      <c r="B90" s="14" t="s">
        <v>101</v>
      </c>
      <c r="C90" s="2" t="s">
        <v>261</v>
      </c>
      <c r="D90" s="70">
        <v>5</v>
      </c>
      <c r="E90" s="17">
        <v>2</v>
      </c>
      <c r="F90" s="24">
        <v>2</v>
      </c>
      <c r="G90" s="17">
        <v>21</v>
      </c>
      <c r="H90" s="24">
        <v>1</v>
      </c>
      <c r="I90" s="17">
        <v>14</v>
      </c>
      <c r="J90" s="24"/>
      <c r="K90" s="17"/>
      <c r="L90" s="24"/>
      <c r="M90" s="17"/>
      <c r="N90" s="24"/>
      <c r="O90" s="17">
        <v>0</v>
      </c>
      <c r="P90" s="24">
        <v>0</v>
      </c>
      <c r="Q90" s="18">
        <f t="shared" si="14"/>
        <v>37</v>
      </c>
      <c r="R90" s="19">
        <f t="shared" si="15"/>
        <v>3</v>
      </c>
    </row>
    <row r="91" spans="1:18" ht="39.75" customHeight="1">
      <c r="A91" s="16">
        <v>16</v>
      </c>
      <c r="B91" s="14" t="s">
        <v>101</v>
      </c>
      <c r="C91" s="2" t="s">
        <v>262</v>
      </c>
      <c r="D91" s="70">
        <v>5</v>
      </c>
      <c r="E91" s="17"/>
      <c r="F91" s="24"/>
      <c r="G91" s="17">
        <v>26</v>
      </c>
      <c r="H91" s="24">
        <v>2</v>
      </c>
      <c r="I91" s="17">
        <v>21</v>
      </c>
      <c r="J91" s="24"/>
      <c r="K91" s="17"/>
      <c r="L91" s="24"/>
      <c r="M91" s="17"/>
      <c r="N91" s="24"/>
      <c r="O91" s="17">
        <v>0</v>
      </c>
      <c r="P91" s="24">
        <v>0</v>
      </c>
      <c r="Q91" s="18">
        <f t="shared" si="14"/>
        <v>47</v>
      </c>
      <c r="R91" s="19">
        <f t="shared" si="15"/>
        <v>2</v>
      </c>
    </row>
    <row r="92" spans="1:18" ht="37.5" customHeight="1">
      <c r="A92" s="16">
        <v>17</v>
      </c>
      <c r="B92" s="14" t="s">
        <v>101</v>
      </c>
      <c r="C92" s="2" t="s">
        <v>263</v>
      </c>
      <c r="D92" s="70">
        <v>5</v>
      </c>
      <c r="E92" s="17">
        <v>1</v>
      </c>
      <c r="F92" s="24">
        <v>1</v>
      </c>
      <c r="G92" s="17">
        <v>24</v>
      </c>
      <c r="H92" s="24">
        <v>1</v>
      </c>
      <c r="I92" s="17">
        <v>15</v>
      </c>
      <c r="J92" s="24">
        <v>1</v>
      </c>
      <c r="K92" s="17"/>
      <c r="L92" s="24"/>
      <c r="M92" s="17"/>
      <c r="N92" s="24"/>
      <c r="O92" s="17">
        <v>0</v>
      </c>
      <c r="P92" s="24">
        <v>0</v>
      </c>
      <c r="Q92" s="18">
        <f t="shared" si="14"/>
        <v>40</v>
      </c>
      <c r="R92" s="19">
        <f t="shared" si="15"/>
        <v>3</v>
      </c>
    </row>
    <row r="93" spans="1:18" ht="39" customHeight="1">
      <c r="A93" s="16">
        <v>18</v>
      </c>
      <c r="B93" s="14" t="s">
        <v>101</v>
      </c>
      <c r="C93" s="2" t="s">
        <v>264</v>
      </c>
      <c r="D93" s="70">
        <v>5</v>
      </c>
      <c r="E93" s="17">
        <v>2</v>
      </c>
      <c r="F93" s="24">
        <v>2</v>
      </c>
      <c r="G93" s="17">
        <v>11</v>
      </c>
      <c r="H93" s="24"/>
      <c r="I93" s="17">
        <v>13</v>
      </c>
      <c r="J93" s="24"/>
      <c r="K93" s="17"/>
      <c r="L93" s="24"/>
      <c r="M93" s="17"/>
      <c r="N93" s="24"/>
      <c r="O93" s="17">
        <v>0</v>
      </c>
      <c r="P93" s="24">
        <v>0</v>
      </c>
      <c r="Q93" s="18">
        <f t="shared" si="14"/>
        <v>26</v>
      </c>
      <c r="R93" s="19">
        <f t="shared" si="15"/>
        <v>2</v>
      </c>
    </row>
    <row r="94" spans="1:18" ht="49.5" customHeight="1">
      <c r="A94" s="16">
        <v>19</v>
      </c>
      <c r="B94" s="14" t="s">
        <v>101</v>
      </c>
      <c r="C94" s="2" t="s">
        <v>292</v>
      </c>
      <c r="D94" s="70">
        <v>4</v>
      </c>
      <c r="E94" s="17"/>
      <c r="F94" s="24"/>
      <c r="G94" s="17"/>
      <c r="H94" s="24"/>
      <c r="I94" s="17"/>
      <c r="J94" s="24"/>
      <c r="K94" s="17">
        <v>11</v>
      </c>
      <c r="L94" s="24"/>
      <c r="M94" s="17"/>
      <c r="N94" s="24"/>
      <c r="O94" s="17">
        <v>0</v>
      </c>
      <c r="P94" s="24">
        <v>0</v>
      </c>
      <c r="Q94" s="18">
        <f t="shared" si="14"/>
        <v>11</v>
      </c>
      <c r="R94" s="19">
        <f t="shared" si="15"/>
        <v>0</v>
      </c>
    </row>
    <row r="95" spans="1:18" ht="46.5" customHeight="1">
      <c r="A95" s="16">
        <v>20</v>
      </c>
      <c r="B95" s="14" t="s">
        <v>101</v>
      </c>
      <c r="C95" s="2" t="s">
        <v>293</v>
      </c>
      <c r="D95" s="70">
        <v>4</v>
      </c>
      <c r="E95" s="17"/>
      <c r="F95" s="24"/>
      <c r="G95" s="17"/>
      <c r="H95" s="24"/>
      <c r="I95" s="17"/>
      <c r="J95" s="24"/>
      <c r="K95" s="17">
        <v>6</v>
      </c>
      <c r="L95" s="24"/>
      <c r="M95" s="17"/>
      <c r="N95" s="24"/>
      <c r="O95" s="17">
        <v>0</v>
      </c>
      <c r="P95" s="24">
        <v>0</v>
      </c>
      <c r="Q95" s="18">
        <f t="shared" si="14"/>
        <v>6</v>
      </c>
      <c r="R95" s="19">
        <f t="shared" si="15"/>
        <v>0</v>
      </c>
    </row>
    <row r="96" spans="1:18" ht="47.25" customHeight="1">
      <c r="A96" s="16">
        <v>21</v>
      </c>
      <c r="B96" s="14" t="s">
        <v>126</v>
      </c>
      <c r="C96" s="2" t="s">
        <v>279</v>
      </c>
      <c r="D96" s="70">
        <v>2</v>
      </c>
      <c r="E96" s="17"/>
      <c r="F96" s="24"/>
      <c r="G96" s="17">
        <v>8</v>
      </c>
      <c r="H96" s="24"/>
      <c r="I96" s="17"/>
      <c r="J96" s="24"/>
      <c r="K96" s="17"/>
      <c r="L96" s="24"/>
      <c r="M96" s="17"/>
      <c r="N96" s="24"/>
      <c r="O96" s="17">
        <v>0</v>
      </c>
      <c r="P96" s="24">
        <v>0</v>
      </c>
      <c r="Q96" s="18">
        <f t="shared" si="14"/>
        <v>8</v>
      </c>
      <c r="R96" s="19">
        <f t="shared" si="15"/>
        <v>0</v>
      </c>
    </row>
    <row r="97" spans="1:18" ht="25.5" customHeight="1">
      <c r="A97" s="16">
        <v>22</v>
      </c>
      <c r="B97" s="14" t="s">
        <v>126</v>
      </c>
      <c r="C97" s="2" t="s">
        <v>240</v>
      </c>
      <c r="D97" s="70">
        <v>2</v>
      </c>
      <c r="E97" s="17"/>
      <c r="F97" s="24"/>
      <c r="G97" s="17">
        <v>3</v>
      </c>
      <c r="H97" s="24"/>
      <c r="I97" s="17"/>
      <c r="J97" s="24"/>
      <c r="K97" s="17"/>
      <c r="L97" s="24"/>
      <c r="M97" s="17"/>
      <c r="N97" s="24"/>
      <c r="O97" s="17">
        <v>0</v>
      </c>
      <c r="P97" s="24">
        <v>0</v>
      </c>
      <c r="Q97" s="18">
        <f t="shared" si="14"/>
        <v>3</v>
      </c>
      <c r="R97" s="19">
        <f t="shared" si="15"/>
        <v>0</v>
      </c>
    </row>
    <row r="98" spans="1:18" ht="25.5" customHeight="1">
      <c r="A98" s="16">
        <v>23</v>
      </c>
      <c r="B98" s="14" t="s">
        <v>126</v>
      </c>
      <c r="C98" s="2" t="s">
        <v>322</v>
      </c>
      <c r="D98" s="70">
        <v>2</v>
      </c>
      <c r="E98" s="17"/>
      <c r="F98" s="24"/>
      <c r="G98" s="17">
        <v>4</v>
      </c>
      <c r="H98" s="24"/>
      <c r="I98" s="17"/>
      <c r="J98" s="24"/>
      <c r="K98" s="17"/>
      <c r="L98" s="24"/>
      <c r="M98" s="17"/>
      <c r="N98" s="24"/>
      <c r="O98" s="17">
        <v>0</v>
      </c>
      <c r="P98" s="24">
        <v>0</v>
      </c>
      <c r="Q98" s="18">
        <f t="shared" si="14"/>
        <v>4</v>
      </c>
      <c r="R98" s="19">
        <f t="shared" si="15"/>
        <v>0</v>
      </c>
    </row>
    <row r="99" spans="1:18" ht="34.5" customHeight="1">
      <c r="A99" s="16">
        <v>24</v>
      </c>
      <c r="B99" s="14" t="s">
        <v>126</v>
      </c>
      <c r="C99" s="2" t="s">
        <v>139</v>
      </c>
      <c r="D99" s="70">
        <v>2</v>
      </c>
      <c r="E99" s="17"/>
      <c r="F99" s="24"/>
      <c r="G99" s="17">
        <v>7</v>
      </c>
      <c r="H99" s="24">
        <v>0</v>
      </c>
      <c r="I99" s="17">
        <v>0</v>
      </c>
      <c r="J99" s="24">
        <v>0</v>
      </c>
      <c r="K99" s="17">
        <v>0</v>
      </c>
      <c r="L99" s="24">
        <v>0</v>
      </c>
      <c r="M99" s="17"/>
      <c r="N99" s="24"/>
      <c r="O99" s="17"/>
      <c r="P99" s="24"/>
      <c r="Q99" s="18">
        <f>E99+G99+I99+K99+M99+O99</f>
        <v>7</v>
      </c>
      <c r="R99" s="19">
        <f>SUM(F99+H99+J99+L99+N99+P99)</f>
        <v>0</v>
      </c>
    </row>
    <row r="100" spans="1:18" ht="34.5" customHeight="1">
      <c r="A100" s="16">
        <v>25</v>
      </c>
      <c r="B100" s="14" t="s">
        <v>126</v>
      </c>
      <c r="C100" s="2" t="s">
        <v>315</v>
      </c>
      <c r="D100" s="70">
        <v>2</v>
      </c>
      <c r="E100" s="113"/>
      <c r="F100" s="24">
        <v>0</v>
      </c>
      <c r="G100" s="17">
        <v>4</v>
      </c>
      <c r="H100" s="24"/>
      <c r="I100" s="17">
        <v>0</v>
      </c>
      <c r="J100" s="24">
        <v>0</v>
      </c>
      <c r="K100" s="17">
        <v>0</v>
      </c>
      <c r="L100" s="24">
        <v>0</v>
      </c>
      <c r="M100" s="17"/>
      <c r="N100" s="24"/>
      <c r="O100" s="17"/>
      <c r="P100" s="24"/>
      <c r="Q100" s="18">
        <f>E100+G100+I100+K100+M100+O100</f>
        <v>4</v>
      </c>
      <c r="R100" s="19">
        <f>SUM(F100+H100+J100+L100+N100+P100)</f>
        <v>0</v>
      </c>
    </row>
    <row r="101" spans="1:18" ht="34.5" customHeight="1">
      <c r="A101" s="16">
        <v>26</v>
      </c>
      <c r="B101" s="14" t="s">
        <v>126</v>
      </c>
      <c r="C101" s="2" t="s">
        <v>316</v>
      </c>
      <c r="D101" s="70">
        <v>2</v>
      </c>
      <c r="E101" s="113"/>
      <c r="F101" s="24"/>
      <c r="G101" s="17">
        <v>10</v>
      </c>
      <c r="H101" s="24"/>
      <c r="I101" s="17"/>
      <c r="J101" s="24"/>
      <c r="K101" s="17"/>
      <c r="L101" s="24"/>
      <c r="M101" s="17"/>
      <c r="N101" s="24"/>
      <c r="O101" s="17"/>
      <c r="P101" s="24"/>
      <c r="Q101" s="18">
        <f t="shared" si="14"/>
        <v>10</v>
      </c>
      <c r="R101" s="19">
        <f t="shared" si="15"/>
        <v>0</v>
      </c>
    </row>
    <row r="102" spans="1:18" ht="34.5" customHeight="1">
      <c r="A102" s="16">
        <v>27</v>
      </c>
      <c r="B102" s="14" t="s">
        <v>355</v>
      </c>
      <c r="C102" s="2" t="s">
        <v>322</v>
      </c>
      <c r="D102" s="70">
        <v>2</v>
      </c>
      <c r="E102" s="113">
        <v>8</v>
      </c>
      <c r="F102" s="24"/>
      <c r="G102" s="17"/>
      <c r="H102" s="24"/>
      <c r="I102" s="17"/>
      <c r="J102" s="24"/>
      <c r="K102" s="17"/>
      <c r="L102" s="24"/>
      <c r="M102" s="17"/>
      <c r="N102" s="24"/>
      <c r="O102" s="17"/>
      <c r="P102" s="24"/>
      <c r="Q102" s="18">
        <f>E102+G102+I102+K102+M102+O102</f>
        <v>8</v>
      </c>
      <c r="R102" s="19">
        <f>SUM(F102+H102+J102+L102+N102+P102)</f>
        <v>0</v>
      </c>
    </row>
    <row r="103" spans="1:18" ht="34.5" customHeight="1">
      <c r="A103" s="16">
        <v>28</v>
      </c>
      <c r="B103" s="14" t="s">
        <v>355</v>
      </c>
      <c r="C103" s="2" t="s">
        <v>139</v>
      </c>
      <c r="D103" s="70">
        <v>2</v>
      </c>
      <c r="E103" s="113">
        <v>7</v>
      </c>
      <c r="F103" s="24">
        <v>1</v>
      </c>
      <c r="G103" s="17"/>
      <c r="H103" s="24"/>
      <c r="I103" s="17"/>
      <c r="J103" s="24"/>
      <c r="K103" s="17"/>
      <c r="L103" s="24"/>
      <c r="M103" s="17"/>
      <c r="N103" s="24"/>
      <c r="O103" s="17"/>
      <c r="P103" s="24"/>
      <c r="Q103" s="18">
        <f>E103+G103+I103+K103+M103+O103</f>
        <v>7</v>
      </c>
      <c r="R103" s="19">
        <f>SUM(F103+H103+J103+L103+N103+P103)</f>
        <v>1</v>
      </c>
    </row>
    <row r="104" spans="1:18" ht="34.5" customHeight="1">
      <c r="A104" s="16">
        <v>29</v>
      </c>
      <c r="B104" s="14" t="s">
        <v>355</v>
      </c>
      <c r="C104" s="2" t="s">
        <v>315</v>
      </c>
      <c r="D104" s="70">
        <v>2</v>
      </c>
      <c r="E104" s="113">
        <v>9</v>
      </c>
      <c r="F104" s="24"/>
      <c r="G104" s="17"/>
      <c r="H104" s="24"/>
      <c r="I104" s="17"/>
      <c r="J104" s="24"/>
      <c r="K104" s="17"/>
      <c r="L104" s="24"/>
      <c r="M104" s="17"/>
      <c r="N104" s="24"/>
      <c r="O104" s="17"/>
      <c r="P104" s="24"/>
      <c r="Q104" s="18">
        <f>E104+G104+I104+K104+M104+O104</f>
        <v>9</v>
      </c>
      <c r="R104" s="19">
        <f>SUM(F104+H104+J104+L104+N104+P104)</f>
        <v>0</v>
      </c>
    </row>
    <row r="105" spans="1:18" ht="36.75" customHeight="1">
      <c r="A105" s="16">
        <v>30</v>
      </c>
      <c r="B105" s="14" t="s">
        <v>355</v>
      </c>
      <c r="C105" s="2" t="s">
        <v>316</v>
      </c>
      <c r="D105" s="70">
        <v>2</v>
      </c>
      <c r="E105" s="113">
        <v>10</v>
      </c>
      <c r="F105" s="24"/>
      <c r="G105" s="17"/>
      <c r="H105" s="24"/>
      <c r="I105" s="17"/>
      <c r="J105" s="24"/>
      <c r="K105" s="17"/>
      <c r="L105" s="24"/>
      <c r="M105" s="17"/>
      <c r="N105" s="24"/>
      <c r="O105" s="17"/>
      <c r="P105" s="24"/>
      <c r="Q105" s="18">
        <f>E105+G105+I105+K105+M105+O105</f>
        <v>10</v>
      </c>
      <c r="R105" s="19">
        <f>SUM(F105+H105+J105+L105+N105+P105)</f>
        <v>0</v>
      </c>
    </row>
    <row r="106" spans="1:18" ht="21.75" customHeight="1">
      <c r="A106" s="36"/>
      <c r="B106" s="7"/>
      <c r="C106" s="28" t="s">
        <v>12</v>
      </c>
      <c r="D106" s="66"/>
      <c r="E106" s="35">
        <f>SUM(E73:E105)</f>
        <v>136</v>
      </c>
      <c r="F106" s="35">
        <f>SUM(F73:F105)</f>
        <v>12</v>
      </c>
      <c r="G106" s="35">
        <f aca="true" t="shared" si="16" ref="G106:P106">SUM(G73:G105)</f>
        <v>132</v>
      </c>
      <c r="H106" s="35">
        <f t="shared" si="16"/>
        <v>4</v>
      </c>
      <c r="I106" s="35">
        <f t="shared" si="16"/>
        <v>76</v>
      </c>
      <c r="J106" s="35">
        <f t="shared" si="16"/>
        <v>2</v>
      </c>
      <c r="K106" s="35">
        <f t="shared" si="16"/>
        <v>71</v>
      </c>
      <c r="L106" s="35">
        <f t="shared" si="16"/>
        <v>0</v>
      </c>
      <c r="M106" s="35">
        <f t="shared" si="16"/>
        <v>64</v>
      </c>
      <c r="N106" s="35">
        <f t="shared" si="16"/>
        <v>1</v>
      </c>
      <c r="O106" s="35">
        <f t="shared" si="16"/>
        <v>0</v>
      </c>
      <c r="P106" s="35">
        <f t="shared" si="16"/>
        <v>0</v>
      </c>
      <c r="Q106" s="35">
        <f>SUM(Q73:Q105)</f>
        <v>479</v>
      </c>
      <c r="R106" s="35">
        <f>SUM(R73:R105)</f>
        <v>19</v>
      </c>
    </row>
    <row r="107" spans="1:18" ht="21" customHeight="1">
      <c r="A107" s="138" t="s">
        <v>252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</row>
    <row r="108" spans="1:19" ht="61.5" customHeight="1">
      <c r="A108" s="11">
        <v>1</v>
      </c>
      <c r="B108" s="14" t="s">
        <v>342</v>
      </c>
      <c r="C108" s="2" t="s">
        <v>341</v>
      </c>
      <c r="D108" s="2">
        <v>4</v>
      </c>
      <c r="E108" s="125">
        <v>19</v>
      </c>
      <c r="F108" s="23"/>
      <c r="G108" s="3"/>
      <c r="H108" s="23"/>
      <c r="I108" s="3"/>
      <c r="J108" s="23"/>
      <c r="K108" s="3"/>
      <c r="L108" s="23">
        <v>0</v>
      </c>
      <c r="M108" s="3"/>
      <c r="N108" s="23">
        <v>0</v>
      </c>
      <c r="O108" s="3">
        <v>0</v>
      </c>
      <c r="P108" s="23">
        <v>0</v>
      </c>
      <c r="Q108" s="8">
        <f>E108+G108+I108+K108+M108+O108</f>
        <v>19</v>
      </c>
      <c r="R108" s="9">
        <f>F108+H108+J108+L108+N108+P108</f>
        <v>0</v>
      </c>
      <c r="S108" s="128"/>
    </row>
    <row r="109" spans="1:18" ht="45.75" customHeight="1">
      <c r="A109" s="11">
        <v>2</v>
      </c>
      <c r="B109" s="14" t="s">
        <v>130</v>
      </c>
      <c r="C109" s="2" t="s">
        <v>230</v>
      </c>
      <c r="D109" s="2">
        <v>3</v>
      </c>
      <c r="E109" s="3">
        <v>1</v>
      </c>
      <c r="F109" s="23">
        <v>1</v>
      </c>
      <c r="G109" s="3">
        <v>9</v>
      </c>
      <c r="H109" s="23">
        <v>0</v>
      </c>
      <c r="I109" s="3">
        <v>14</v>
      </c>
      <c r="J109" s="23"/>
      <c r="K109" s="3"/>
      <c r="L109" s="23">
        <v>0</v>
      </c>
      <c r="M109" s="3"/>
      <c r="N109" s="23"/>
      <c r="O109" s="3">
        <v>0</v>
      </c>
      <c r="P109" s="23">
        <v>0</v>
      </c>
      <c r="Q109" s="8">
        <f aca="true" t="shared" si="17" ref="Q109:Q134">E109+G109+I109+K109+M109+O109</f>
        <v>24</v>
      </c>
      <c r="R109" s="9">
        <f aca="true" t="shared" si="18" ref="R109:R134">F109+H109+J109+L109+N109+P109</f>
        <v>1</v>
      </c>
    </row>
    <row r="110" spans="1:18" ht="1.5" customHeight="1">
      <c r="A110" s="11">
        <v>3</v>
      </c>
      <c r="B110" s="14" t="s">
        <v>130</v>
      </c>
      <c r="C110" s="2" t="s">
        <v>230</v>
      </c>
      <c r="D110" s="114">
        <v>4</v>
      </c>
      <c r="E110" s="112"/>
      <c r="F110" s="23"/>
      <c r="G110" s="3"/>
      <c r="H110" s="23"/>
      <c r="I110" s="3"/>
      <c r="J110" s="23"/>
      <c r="K110" s="3"/>
      <c r="L110" s="23"/>
      <c r="M110" s="3"/>
      <c r="N110" s="23"/>
      <c r="O110" s="3">
        <v>0</v>
      </c>
      <c r="P110" s="23">
        <v>0</v>
      </c>
      <c r="Q110" s="8">
        <f t="shared" si="17"/>
        <v>0</v>
      </c>
      <c r="R110" s="9">
        <f t="shared" si="18"/>
        <v>0</v>
      </c>
    </row>
    <row r="111" spans="1:18" ht="47.25" customHeight="1">
      <c r="A111" s="11">
        <v>4</v>
      </c>
      <c r="B111" s="14" t="s">
        <v>140</v>
      </c>
      <c r="C111" s="2" t="s">
        <v>141</v>
      </c>
      <c r="D111" s="2">
        <v>4</v>
      </c>
      <c r="E111" s="3"/>
      <c r="F111" s="23"/>
      <c r="G111" s="3"/>
      <c r="H111" s="23"/>
      <c r="I111" s="3"/>
      <c r="J111" s="23"/>
      <c r="K111" s="3">
        <v>1</v>
      </c>
      <c r="L111" s="23">
        <v>1</v>
      </c>
      <c r="M111" s="3"/>
      <c r="N111" s="23"/>
      <c r="O111" s="3"/>
      <c r="P111" s="23"/>
      <c r="Q111" s="8">
        <f>E111+G111+I111+K111+M111+O111</f>
        <v>1</v>
      </c>
      <c r="R111" s="9">
        <f>F111+H111+J111+L111+N111+P111</f>
        <v>1</v>
      </c>
    </row>
    <row r="112" spans="1:18" ht="93" customHeight="1" hidden="1">
      <c r="A112" s="11">
        <v>5</v>
      </c>
      <c r="B112" s="14"/>
      <c r="C112" s="2"/>
      <c r="D112" s="2"/>
      <c r="E112" s="3"/>
      <c r="F112" s="23"/>
      <c r="G112" s="3"/>
      <c r="H112" s="23"/>
      <c r="I112" s="3"/>
      <c r="J112" s="23"/>
      <c r="K112" s="3"/>
      <c r="L112" s="23"/>
      <c r="M112" s="3"/>
      <c r="N112" s="23"/>
      <c r="O112" s="3"/>
      <c r="P112" s="23"/>
      <c r="Q112" s="8">
        <f t="shared" si="17"/>
        <v>0</v>
      </c>
      <c r="R112" s="9">
        <f t="shared" si="18"/>
        <v>0</v>
      </c>
    </row>
    <row r="113" spans="1:18" ht="48" customHeight="1">
      <c r="A113" s="11">
        <v>6</v>
      </c>
      <c r="B113" s="14" t="s">
        <v>140</v>
      </c>
      <c r="C113" s="2" t="s">
        <v>231</v>
      </c>
      <c r="D113" s="2">
        <v>4</v>
      </c>
      <c r="E113" s="3"/>
      <c r="F113" s="23"/>
      <c r="G113" s="3"/>
      <c r="H113" s="23"/>
      <c r="I113" s="3">
        <v>1</v>
      </c>
      <c r="J113" s="23">
        <v>1</v>
      </c>
      <c r="K113" s="3"/>
      <c r="L113" s="23"/>
      <c r="M113" s="3"/>
      <c r="N113" s="23"/>
      <c r="O113" s="3"/>
      <c r="P113" s="23"/>
      <c r="Q113" s="8">
        <f t="shared" si="17"/>
        <v>1</v>
      </c>
      <c r="R113" s="9">
        <f t="shared" si="18"/>
        <v>1</v>
      </c>
    </row>
    <row r="114" spans="1:18" ht="0.75" customHeight="1" hidden="1">
      <c r="A114" s="11">
        <v>7</v>
      </c>
      <c r="B114" s="14" t="s">
        <v>101</v>
      </c>
      <c r="C114" s="2" t="s">
        <v>142</v>
      </c>
      <c r="D114" s="2">
        <v>4</v>
      </c>
      <c r="E114" s="3"/>
      <c r="F114" s="23"/>
      <c r="G114" s="3"/>
      <c r="H114" s="23"/>
      <c r="I114" s="3"/>
      <c r="J114" s="23"/>
      <c r="K114" s="3"/>
      <c r="L114" s="23"/>
      <c r="M114" s="3"/>
      <c r="N114" s="23"/>
      <c r="O114" s="3"/>
      <c r="P114" s="23"/>
      <c r="Q114" s="8">
        <f t="shared" si="17"/>
        <v>0</v>
      </c>
      <c r="R114" s="9">
        <f t="shared" si="18"/>
        <v>0</v>
      </c>
    </row>
    <row r="115" spans="1:18" ht="42.75" customHeight="1">
      <c r="A115" s="11">
        <v>8</v>
      </c>
      <c r="B115" s="14" t="s">
        <v>340</v>
      </c>
      <c r="C115" s="2" t="s">
        <v>268</v>
      </c>
      <c r="D115" s="2">
        <v>5</v>
      </c>
      <c r="E115" s="3">
        <v>17</v>
      </c>
      <c r="F115" s="23"/>
      <c r="G115" s="3"/>
      <c r="H115" s="23"/>
      <c r="I115" s="3"/>
      <c r="J115" s="23"/>
      <c r="K115" s="3"/>
      <c r="L115" s="23"/>
      <c r="M115" s="3"/>
      <c r="N115" s="23"/>
      <c r="O115" s="3"/>
      <c r="P115" s="23"/>
      <c r="Q115" s="8">
        <f t="shared" si="17"/>
        <v>17</v>
      </c>
      <c r="R115" s="9">
        <f t="shared" si="18"/>
        <v>0</v>
      </c>
    </row>
    <row r="116" spans="1:18" ht="37.5" customHeight="1">
      <c r="A116" s="11">
        <v>9</v>
      </c>
      <c r="B116" s="14" t="s">
        <v>101</v>
      </c>
      <c r="C116" s="2" t="s">
        <v>268</v>
      </c>
      <c r="D116" s="2">
        <v>5</v>
      </c>
      <c r="E116" s="3"/>
      <c r="F116" s="23"/>
      <c r="G116" s="3"/>
      <c r="H116" s="23"/>
      <c r="I116" s="3">
        <v>13</v>
      </c>
      <c r="J116" s="23"/>
      <c r="K116" s="3"/>
      <c r="L116" s="23">
        <v>0</v>
      </c>
      <c r="M116" s="3"/>
      <c r="N116" s="23">
        <v>0</v>
      </c>
      <c r="O116" s="3">
        <v>0</v>
      </c>
      <c r="P116" s="23">
        <v>0</v>
      </c>
      <c r="Q116" s="8">
        <f>E116+G116+I116+K116+M116+O116</f>
        <v>13</v>
      </c>
      <c r="R116" s="9">
        <f>F116+H116+J116+L116+N116+P116</f>
        <v>0</v>
      </c>
    </row>
    <row r="117" spans="1:18" ht="42.75" customHeight="1">
      <c r="A117" s="11">
        <v>10</v>
      </c>
      <c r="B117" s="14" t="s">
        <v>101</v>
      </c>
      <c r="C117" s="2" t="s">
        <v>232</v>
      </c>
      <c r="D117" s="2">
        <v>4</v>
      </c>
      <c r="E117" s="3"/>
      <c r="F117" s="23"/>
      <c r="G117" s="3"/>
      <c r="H117" s="23"/>
      <c r="I117" s="3"/>
      <c r="J117" s="23"/>
      <c r="K117" s="3">
        <v>19</v>
      </c>
      <c r="L117" s="23"/>
      <c r="M117" s="3"/>
      <c r="N117" s="23"/>
      <c r="O117" s="3"/>
      <c r="P117" s="23"/>
      <c r="Q117" s="8">
        <f t="shared" si="17"/>
        <v>19</v>
      </c>
      <c r="R117" s="9">
        <f t="shared" si="18"/>
        <v>0</v>
      </c>
    </row>
    <row r="118" spans="1:18" ht="39.75" customHeight="1">
      <c r="A118" s="11">
        <v>11</v>
      </c>
      <c r="B118" s="14" t="s">
        <v>101</v>
      </c>
      <c r="C118" s="2" t="s">
        <v>265</v>
      </c>
      <c r="D118" s="2">
        <v>4</v>
      </c>
      <c r="E118" s="3"/>
      <c r="F118" s="23"/>
      <c r="G118" s="3">
        <v>32</v>
      </c>
      <c r="H118" s="23">
        <v>1</v>
      </c>
      <c r="I118" s="3">
        <v>28</v>
      </c>
      <c r="J118" s="23"/>
      <c r="K118" s="3">
        <v>22</v>
      </c>
      <c r="L118" s="23">
        <v>1</v>
      </c>
      <c r="M118" s="3"/>
      <c r="N118" s="23"/>
      <c r="O118" s="3"/>
      <c r="P118" s="23"/>
      <c r="Q118" s="8">
        <f t="shared" si="17"/>
        <v>82</v>
      </c>
      <c r="R118" s="9">
        <f t="shared" si="18"/>
        <v>2</v>
      </c>
    </row>
    <row r="119" spans="1:19" ht="39.75" customHeight="1">
      <c r="A119" s="11">
        <v>12</v>
      </c>
      <c r="B119" s="14" t="s">
        <v>343</v>
      </c>
      <c r="C119" s="2" t="s">
        <v>232</v>
      </c>
      <c r="D119" s="2">
        <v>4</v>
      </c>
      <c r="E119" s="125">
        <v>17</v>
      </c>
      <c r="F119" s="23">
        <v>1</v>
      </c>
      <c r="G119" s="3"/>
      <c r="H119" s="23"/>
      <c r="I119" s="3"/>
      <c r="J119" s="23"/>
      <c r="K119" s="3"/>
      <c r="L119" s="23"/>
      <c r="M119" s="3"/>
      <c r="N119" s="23"/>
      <c r="O119" s="3"/>
      <c r="P119" s="23"/>
      <c r="Q119" s="8">
        <f>E119+G119+I119+K119+M119+O119</f>
        <v>17</v>
      </c>
      <c r="R119" s="9">
        <f>F119+H119+J119+L119+N119+P119</f>
        <v>1</v>
      </c>
      <c r="S119" s="128"/>
    </row>
    <row r="120" spans="1:18" ht="54.75" customHeight="1">
      <c r="A120" s="11">
        <v>13</v>
      </c>
      <c r="B120" s="14" t="s">
        <v>343</v>
      </c>
      <c r="C120" s="2" t="s">
        <v>265</v>
      </c>
      <c r="D120" s="122">
        <v>4</v>
      </c>
      <c r="E120" s="3">
        <v>17</v>
      </c>
      <c r="F120" s="23"/>
      <c r="G120" s="3"/>
      <c r="H120" s="23"/>
      <c r="I120" s="3"/>
      <c r="J120" s="23"/>
      <c r="K120" s="3"/>
      <c r="L120" s="23"/>
      <c r="M120" s="3"/>
      <c r="N120" s="23"/>
      <c r="O120" s="3"/>
      <c r="P120" s="23"/>
      <c r="Q120" s="8">
        <f>E120+G120+I120+K120+M120+O120</f>
        <v>17</v>
      </c>
      <c r="R120" s="9">
        <f>F120+H120+J120+L120+N120+P120</f>
        <v>0</v>
      </c>
    </row>
    <row r="121" spans="1:18" ht="54.75" customHeight="1">
      <c r="A121" s="11">
        <v>14</v>
      </c>
      <c r="B121" s="14" t="s">
        <v>101</v>
      </c>
      <c r="C121" s="2" t="s">
        <v>142</v>
      </c>
      <c r="D121" s="2">
        <v>5</v>
      </c>
      <c r="E121" s="112"/>
      <c r="F121" s="23"/>
      <c r="G121" s="3">
        <v>38</v>
      </c>
      <c r="H121" s="23"/>
      <c r="I121" s="3"/>
      <c r="J121" s="23"/>
      <c r="K121" s="3"/>
      <c r="L121" s="23"/>
      <c r="M121" s="3"/>
      <c r="N121" s="23"/>
      <c r="O121" s="3"/>
      <c r="P121" s="23"/>
      <c r="Q121" s="8">
        <f t="shared" si="17"/>
        <v>38</v>
      </c>
      <c r="R121" s="9">
        <f t="shared" si="18"/>
        <v>0</v>
      </c>
    </row>
    <row r="122" spans="1:18" ht="23.25" customHeight="1">
      <c r="A122" s="11">
        <v>15</v>
      </c>
      <c r="B122" s="14" t="s">
        <v>165</v>
      </c>
      <c r="C122" s="2" t="s">
        <v>241</v>
      </c>
      <c r="D122" s="2">
        <v>5</v>
      </c>
      <c r="E122" s="3"/>
      <c r="F122" s="23"/>
      <c r="G122" s="3"/>
      <c r="H122" s="23"/>
      <c r="I122" s="3"/>
      <c r="J122" s="23"/>
      <c r="K122" s="3"/>
      <c r="L122" s="23"/>
      <c r="M122" s="3">
        <v>12</v>
      </c>
      <c r="N122" s="23"/>
      <c r="O122" s="3"/>
      <c r="P122" s="23"/>
      <c r="Q122" s="8">
        <f t="shared" si="17"/>
        <v>12</v>
      </c>
      <c r="R122" s="9">
        <f t="shared" si="18"/>
        <v>0</v>
      </c>
    </row>
    <row r="123" spans="1:18" ht="35.25" customHeight="1" hidden="1">
      <c r="A123" s="11"/>
      <c r="B123" s="14"/>
      <c r="C123" s="2"/>
      <c r="D123" s="2"/>
      <c r="E123" s="3"/>
      <c r="F123" s="23"/>
      <c r="G123" s="3"/>
      <c r="H123" s="23"/>
      <c r="I123" s="3"/>
      <c r="J123" s="23"/>
      <c r="K123" s="3"/>
      <c r="L123" s="23"/>
      <c r="M123" s="3"/>
      <c r="N123" s="23"/>
      <c r="O123" s="3"/>
      <c r="P123" s="23"/>
      <c r="Q123" s="8">
        <f t="shared" si="17"/>
        <v>0</v>
      </c>
      <c r="R123" s="9">
        <f t="shared" si="18"/>
        <v>0</v>
      </c>
    </row>
    <row r="124" spans="1:18" ht="34.5" customHeight="1">
      <c r="A124" s="11">
        <v>16</v>
      </c>
      <c r="B124" s="14" t="s">
        <v>166</v>
      </c>
      <c r="C124" s="2" t="s">
        <v>242</v>
      </c>
      <c r="D124" s="2">
        <v>5</v>
      </c>
      <c r="E124" s="3"/>
      <c r="F124" s="23"/>
      <c r="G124" s="3"/>
      <c r="H124" s="23"/>
      <c r="I124" s="3"/>
      <c r="J124" s="23"/>
      <c r="K124" s="3"/>
      <c r="L124" s="23"/>
      <c r="M124" s="3">
        <v>16</v>
      </c>
      <c r="N124" s="23"/>
      <c r="O124" s="3"/>
      <c r="P124" s="23"/>
      <c r="Q124" s="8">
        <f t="shared" si="17"/>
        <v>16</v>
      </c>
      <c r="R124" s="9">
        <f t="shared" si="18"/>
        <v>0</v>
      </c>
    </row>
    <row r="125" spans="1:18" ht="51.75" customHeight="1">
      <c r="A125" s="11">
        <v>17</v>
      </c>
      <c r="B125" s="14" t="s">
        <v>140</v>
      </c>
      <c r="C125" s="2" t="s">
        <v>243</v>
      </c>
      <c r="D125" s="2">
        <v>4</v>
      </c>
      <c r="E125" s="3"/>
      <c r="F125" s="23"/>
      <c r="G125" s="3">
        <v>20</v>
      </c>
      <c r="H125" s="23"/>
      <c r="I125" s="3">
        <v>19</v>
      </c>
      <c r="J125" s="23">
        <v>2</v>
      </c>
      <c r="K125" s="3">
        <v>16</v>
      </c>
      <c r="L125" s="23">
        <v>1</v>
      </c>
      <c r="M125" s="3"/>
      <c r="N125" s="23"/>
      <c r="O125" s="3"/>
      <c r="P125" s="23"/>
      <c r="Q125" s="127">
        <f t="shared" si="17"/>
        <v>55</v>
      </c>
      <c r="R125" s="9">
        <f t="shared" si="18"/>
        <v>3</v>
      </c>
    </row>
    <row r="126" spans="1:18" ht="78.75" customHeight="1">
      <c r="A126" s="11">
        <v>18</v>
      </c>
      <c r="B126" s="14" t="s">
        <v>140</v>
      </c>
      <c r="C126" s="2" t="s">
        <v>244</v>
      </c>
      <c r="D126" s="2">
        <v>4</v>
      </c>
      <c r="E126" s="3"/>
      <c r="F126" s="23"/>
      <c r="G126" s="3">
        <v>1</v>
      </c>
      <c r="H126" s="23">
        <v>1</v>
      </c>
      <c r="I126" s="3"/>
      <c r="J126" s="23"/>
      <c r="K126" s="3">
        <v>12</v>
      </c>
      <c r="L126" s="23"/>
      <c r="M126" s="3"/>
      <c r="N126" s="23"/>
      <c r="O126" s="3"/>
      <c r="P126" s="23"/>
      <c r="Q126" s="8">
        <f t="shared" si="17"/>
        <v>13</v>
      </c>
      <c r="R126" s="9">
        <f t="shared" si="18"/>
        <v>1</v>
      </c>
    </row>
    <row r="127" spans="1:18" ht="49.5" customHeight="1">
      <c r="A127" s="11">
        <v>19</v>
      </c>
      <c r="B127" s="14" t="s">
        <v>140</v>
      </c>
      <c r="C127" s="2" t="s">
        <v>267</v>
      </c>
      <c r="D127" s="2">
        <v>4</v>
      </c>
      <c r="E127" s="3"/>
      <c r="F127" s="23"/>
      <c r="G127" s="3">
        <v>15</v>
      </c>
      <c r="H127" s="23">
        <v>1</v>
      </c>
      <c r="I127" s="3">
        <v>17</v>
      </c>
      <c r="J127" s="23"/>
      <c r="K127" s="3"/>
      <c r="L127" s="23"/>
      <c r="M127" s="3"/>
      <c r="N127" s="23"/>
      <c r="O127" s="3"/>
      <c r="P127" s="23"/>
      <c r="Q127" s="8">
        <f>E127+G127+I127+K127+M127+O127</f>
        <v>32</v>
      </c>
      <c r="R127" s="9">
        <f>F127+H127+J127+L127+N127+P127</f>
        <v>1</v>
      </c>
    </row>
    <row r="128" spans="1:18" ht="63.75" customHeight="1">
      <c r="A128" s="11">
        <v>20</v>
      </c>
      <c r="B128" s="14" t="s">
        <v>140</v>
      </c>
      <c r="C128" s="2" t="s">
        <v>266</v>
      </c>
      <c r="D128" s="2">
        <v>3</v>
      </c>
      <c r="E128" s="3">
        <v>1</v>
      </c>
      <c r="F128" s="23">
        <v>1</v>
      </c>
      <c r="G128" s="3">
        <v>7</v>
      </c>
      <c r="H128" s="23"/>
      <c r="I128" s="3">
        <v>6</v>
      </c>
      <c r="J128" s="23"/>
      <c r="K128" s="3"/>
      <c r="L128" s="23"/>
      <c r="M128" s="3"/>
      <c r="N128" s="23"/>
      <c r="O128" s="3"/>
      <c r="P128" s="23"/>
      <c r="Q128" s="8">
        <f t="shared" si="17"/>
        <v>14</v>
      </c>
      <c r="R128" s="9">
        <f t="shared" si="18"/>
        <v>1</v>
      </c>
    </row>
    <row r="129" spans="1:18" ht="0.75" customHeight="1">
      <c r="A129" s="11">
        <v>21</v>
      </c>
      <c r="B129" s="14" t="s">
        <v>140</v>
      </c>
      <c r="C129" s="2" t="s">
        <v>266</v>
      </c>
      <c r="D129" s="122">
        <v>3.5</v>
      </c>
      <c r="E129" s="112"/>
      <c r="F129" s="23"/>
      <c r="G129" s="3"/>
      <c r="H129" s="23"/>
      <c r="I129" s="3"/>
      <c r="J129" s="23"/>
      <c r="K129" s="3"/>
      <c r="L129" s="23"/>
      <c r="M129" s="3"/>
      <c r="N129" s="23"/>
      <c r="O129" s="3"/>
      <c r="P129" s="23"/>
      <c r="Q129" s="8">
        <f t="shared" si="17"/>
        <v>0</v>
      </c>
      <c r="R129" s="9">
        <f t="shared" si="18"/>
        <v>0</v>
      </c>
    </row>
    <row r="130" spans="1:18" ht="60" customHeight="1">
      <c r="A130" s="11">
        <v>22</v>
      </c>
      <c r="B130" s="14" t="s">
        <v>344</v>
      </c>
      <c r="C130" s="2" t="s">
        <v>266</v>
      </c>
      <c r="D130" s="2">
        <v>4</v>
      </c>
      <c r="E130" s="3">
        <v>14</v>
      </c>
      <c r="F130" s="23"/>
      <c r="G130" s="3"/>
      <c r="H130" s="23"/>
      <c r="I130" s="3"/>
      <c r="J130" s="23"/>
      <c r="K130" s="3"/>
      <c r="L130" s="23"/>
      <c r="M130" s="3"/>
      <c r="N130" s="23"/>
      <c r="O130" s="3"/>
      <c r="P130" s="23"/>
      <c r="Q130" s="8">
        <f t="shared" si="17"/>
        <v>14</v>
      </c>
      <c r="R130" s="9">
        <f t="shared" si="18"/>
        <v>0</v>
      </c>
    </row>
    <row r="131" spans="1:18" ht="47.25" customHeight="1">
      <c r="A131" s="11">
        <v>23</v>
      </c>
      <c r="B131" s="14" t="s">
        <v>344</v>
      </c>
      <c r="C131" s="2" t="s">
        <v>267</v>
      </c>
      <c r="D131" s="2">
        <v>4</v>
      </c>
      <c r="E131" s="3">
        <v>20</v>
      </c>
      <c r="F131" s="23"/>
      <c r="G131" s="3"/>
      <c r="H131" s="23"/>
      <c r="I131" s="3"/>
      <c r="J131" s="23"/>
      <c r="K131" s="3"/>
      <c r="L131" s="23"/>
      <c r="M131" s="3"/>
      <c r="N131" s="23"/>
      <c r="O131" s="3"/>
      <c r="P131" s="23"/>
      <c r="Q131" s="8">
        <f aca="true" t="shared" si="19" ref="Q131:R133">E131+G131+I131+K131+M131+O131</f>
        <v>20</v>
      </c>
      <c r="R131" s="9">
        <f t="shared" si="19"/>
        <v>0</v>
      </c>
    </row>
    <row r="132" spans="1:18" ht="43.5" customHeight="1">
      <c r="A132" s="11">
        <v>24</v>
      </c>
      <c r="B132" s="14" t="s">
        <v>344</v>
      </c>
      <c r="C132" s="2" t="s">
        <v>243</v>
      </c>
      <c r="D132" s="2">
        <v>4</v>
      </c>
      <c r="E132" s="3">
        <v>20</v>
      </c>
      <c r="F132" s="23"/>
      <c r="G132" s="3"/>
      <c r="H132" s="23"/>
      <c r="I132" s="3"/>
      <c r="J132" s="23"/>
      <c r="K132" s="3"/>
      <c r="L132" s="23"/>
      <c r="M132" s="3"/>
      <c r="N132" s="23"/>
      <c r="O132" s="3"/>
      <c r="P132" s="23"/>
      <c r="Q132" s="8">
        <f t="shared" si="19"/>
        <v>20</v>
      </c>
      <c r="R132" s="9">
        <f t="shared" si="19"/>
        <v>0</v>
      </c>
    </row>
    <row r="133" spans="1:18" ht="90" customHeight="1">
      <c r="A133" s="11">
        <v>25</v>
      </c>
      <c r="B133" s="14" t="s">
        <v>355</v>
      </c>
      <c r="C133" s="2" t="s">
        <v>143</v>
      </c>
      <c r="D133" s="2">
        <v>2</v>
      </c>
      <c r="E133" s="3">
        <v>6</v>
      </c>
      <c r="F133" s="23">
        <v>1</v>
      </c>
      <c r="G133" s="3"/>
      <c r="H133" s="23"/>
      <c r="I133" s="3"/>
      <c r="J133" s="23"/>
      <c r="K133" s="3"/>
      <c r="L133" s="23"/>
      <c r="M133" s="3"/>
      <c r="N133" s="23"/>
      <c r="O133" s="3"/>
      <c r="P133" s="23"/>
      <c r="Q133" s="8">
        <f t="shared" si="19"/>
        <v>6</v>
      </c>
      <c r="R133" s="9">
        <f t="shared" si="19"/>
        <v>1</v>
      </c>
    </row>
    <row r="134" spans="1:18" ht="92.25" customHeight="1">
      <c r="A134" s="12" t="s">
        <v>361</v>
      </c>
      <c r="B134" s="14" t="s">
        <v>126</v>
      </c>
      <c r="C134" s="2" t="s">
        <v>143</v>
      </c>
      <c r="D134" s="2">
        <v>2</v>
      </c>
      <c r="E134" s="3"/>
      <c r="F134" s="23"/>
      <c r="G134" s="3">
        <v>4</v>
      </c>
      <c r="H134" s="23"/>
      <c r="I134" s="3"/>
      <c r="J134" s="23"/>
      <c r="K134" s="3"/>
      <c r="L134" s="23"/>
      <c r="M134" s="3"/>
      <c r="N134" s="23"/>
      <c r="O134" s="3"/>
      <c r="P134" s="23"/>
      <c r="Q134" s="8">
        <f t="shared" si="17"/>
        <v>4</v>
      </c>
      <c r="R134" s="9">
        <f t="shared" si="18"/>
        <v>0</v>
      </c>
    </row>
    <row r="135" spans="1:18" ht="19.5" customHeight="1">
      <c r="A135" s="60"/>
      <c r="B135" s="61"/>
      <c r="C135" s="62" t="s">
        <v>12</v>
      </c>
      <c r="D135" s="62"/>
      <c r="E135" s="59">
        <f aca="true" t="shared" si="20" ref="E135:R135">SUM(E108:E134)</f>
        <v>132</v>
      </c>
      <c r="F135" s="59">
        <f t="shared" si="20"/>
        <v>4</v>
      </c>
      <c r="G135" s="59">
        <f t="shared" si="20"/>
        <v>126</v>
      </c>
      <c r="H135" s="59">
        <f t="shared" si="20"/>
        <v>3</v>
      </c>
      <c r="I135" s="59">
        <f t="shared" si="20"/>
        <v>98</v>
      </c>
      <c r="J135" s="59">
        <f t="shared" si="20"/>
        <v>3</v>
      </c>
      <c r="K135" s="59">
        <f t="shared" si="20"/>
        <v>70</v>
      </c>
      <c r="L135" s="59">
        <f t="shared" si="20"/>
        <v>3</v>
      </c>
      <c r="M135" s="59">
        <f t="shared" si="20"/>
        <v>28</v>
      </c>
      <c r="N135" s="59">
        <f t="shared" si="20"/>
        <v>0</v>
      </c>
      <c r="O135" s="59">
        <f t="shared" si="20"/>
        <v>0</v>
      </c>
      <c r="P135" s="59">
        <f t="shared" si="20"/>
        <v>0</v>
      </c>
      <c r="Q135" s="59">
        <f t="shared" si="20"/>
        <v>454</v>
      </c>
      <c r="R135" s="59">
        <f t="shared" si="20"/>
        <v>13</v>
      </c>
    </row>
    <row r="136" spans="1:18" ht="20.25" customHeight="1">
      <c r="A136" s="135" t="s">
        <v>97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7"/>
    </row>
    <row r="137" spans="1:18" ht="40.5" customHeight="1" hidden="1">
      <c r="A137" s="13" t="s">
        <v>13</v>
      </c>
      <c r="B137" s="14"/>
      <c r="C137" s="2" t="s">
        <v>379</v>
      </c>
      <c r="D137" s="68">
        <v>4</v>
      </c>
      <c r="E137" s="112"/>
      <c r="F137" s="23"/>
      <c r="G137" s="3"/>
      <c r="H137" s="23"/>
      <c r="I137" s="3"/>
      <c r="J137" s="23">
        <v>0</v>
      </c>
      <c r="K137" s="3"/>
      <c r="L137" s="23"/>
      <c r="M137" s="3"/>
      <c r="N137" s="23"/>
      <c r="O137" s="3">
        <v>0</v>
      </c>
      <c r="P137" s="23">
        <v>0</v>
      </c>
      <c r="Q137" s="8">
        <f>SUM(E137,G137,I137,K137,M137)</f>
        <v>0</v>
      </c>
      <c r="R137" s="9">
        <f>SUM(F137,H137,J137,L137,N137)</f>
        <v>0</v>
      </c>
    </row>
    <row r="138" spans="1:18" ht="37.5" customHeight="1">
      <c r="A138" s="13" t="s">
        <v>13</v>
      </c>
      <c r="B138" s="99" t="s">
        <v>144</v>
      </c>
      <c r="C138" s="2" t="s">
        <v>145</v>
      </c>
      <c r="D138" s="68">
        <v>5</v>
      </c>
      <c r="E138" s="3"/>
      <c r="F138" s="23">
        <v>0</v>
      </c>
      <c r="G138" s="3"/>
      <c r="H138" s="23"/>
      <c r="I138" s="3"/>
      <c r="J138" s="23"/>
      <c r="K138" s="3"/>
      <c r="L138" s="23"/>
      <c r="M138" s="3">
        <v>20</v>
      </c>
      <c r="N138" s="23"/>
      <c r="O138" s="3">
        <v>0</v>
      </c>
      <c r="P138" s="23">
        <v>0</v>
      </c>
      <c r="Q138" s="8">
        <f aca="true" t="shared" si="21" ref="Q138:Q148">SUM(E138,G138,I138,K138,M138)</f>
        <v>20</v>
      </c>
      <c r="R138" s="9">
        <f aca="true" t="shared" si="22" ref="R138:R148">SUM(F138,H138,J138,L138,N138)</f>
        <v>0</v>
      </c>
    </row>
    <row r="139" spans="1:18" ht="71.25" customHeight="1">
      <c r="A139" s="13" t="s">
        <v>14</v>
      </c>
      <c r="B139" s="42" t="s">
        <v>342</v>
      </c>
      <c r="C139" s="53" t="s">
        <v>147</v>
      </c>
      <c r="D139" s="68">
        <v>4</v>
      </c>
      <c r="E139" s="3">
        <v>20</v>
      </c>
      <c r="F139" s="23">
        <v>0</v>
      </c>
      <c r="G139" s="3"/>
      <c r="H139" s="23"/>
      <c r="I139" s="3"/>
      <c r="J139" s="23"/>
      <c r="K139" s="3"/>
      <c r="L139" s="23"/>
      <c r="M139" s="3">
        <v>0</v>
      </c>
      <c r="N139" s="23">
        <v>0</v>
      </c>
      <c r="O139" s="3">
        <v>0</v>
      </c>
      <c r="P139" s="23">
        <v>0</v>
      </c>
      <c r="Q139" s="8">
        <f t="shared" si="21"/>
        <v>20</v>
      </c>
      <c r="R139" s="9">
        <f t="shared" si="22"/>
        <v>0</v>
      </c>
    </row>
    <row r="140" spans="1:18" ht="69.75" customHeight="1">
      <c r="A140" s="13"/>
      <c r="B140" s="14" t="s">
        <v>342</v>
      </c>
      <c r="C140" s="53" t="s">
        <v>148</v>
      </c>
      <c r="D140" s="68">
        <v>4</v>
      </c>
      <c r="E140" s="3">
        <v>18</v>
      </c>
      <c r="F140" s="23"/>
      <c r="G140" s="3"/>
      <c r="H140" s="23"/>
      <c r="I140" s="3"/>
      <c r="J140" s="23"/>
      <c r="K140" s="3"/>
      <c r="L140" s="23">
        <v>0</v>
      </c>
      <c r="M140" s="3"/>
      <c r="N140" s="23">
        <v>0</v>
      </c>
      <c r="O140" s="3">
        <v>0</v>
      </c>
      <c r="P140" s="23">
        <v>0</v>
      </c>
      <c r="Q140" s="8">
        <f t="shared" si="21"/>
        <v>18</v>
      </c>
      <c r="R140" s="9">
        <f t="shared" si="22"/>
        <v>0</v>
      </c>
    </row>
    <row r="141" spans="1:18" ht="64.5" customHeight="1">
      <c r="A141" s="52" t="s">
        <v>15</v>
      </c>
      <c r="B141" s="14" t="s">
        <v>342</v>
      </c>
      <c r="C141" s="53" t="s">
        <v>146</v>
      </c>
      <c r="D141" s="71">
        <v>4</v>
      </c>
      <c r="E141" s="54">
        <v>21</v>
      </c>
      <c r="F141" s="55">
        <v>1</v>
      </c>
      <c r="G141" s="54"/>
      <c r="H141" s="55">
        <v>0</v>
      </c>
      <c r="I141" s="54"/>
      <c r="J141" s="55"/>
      <c r="K141" s="54"/>
      <c r="L141" s="55"/>
      <c r="M141" s="54">
        <v>0</v>
      </c>
      <c r="N141" s="55">
        <v>0</v>
      </c>
      <c r="O141" s="54">
        <v>0</v>
      </c>
      <c r="P141" s="55">
        <v>0</v>
      </c>
      <c r="Q141" s="8">
        <f t="shared" si="21"/>
        <v>21</v>
      </c>
      <c r="R141" s="9">
        <f t="shared" si="22"/>
        <v>1</v>
      </c>
    </row>
    <row r="142" spans="1:18" ht="59.25" customHeight="1">
      <c r="A142" s="52" t="s">
        <v>16</v>
      </c>
      <c r="B142" s="42" t="s">
        <v>130</v>
      </c>
      <c r="C142" s="53" t="s">
        <v>146</v>
      </c>
      <c r="D142" s="71">
        <v>4</v>
      </c>
      <c r="E142" s="54"/>
      <c r="F142" s="55"/>
      <c r="G142" s="54">
        <v>25</v>
      </c>
      <c r="H142" s="55">
        <v>3</v>
      </c>
      <c r="I142" s="54">
        <v>15</v>
      </c>
      <c r="J142" s="55"/>
      <c r="K142" s="54">
        <v>17</v>
      </c>
      <c r="L142" s="55"/>
      <c r="M142" s="54">
        <v>0</v>
      </c>
      <c r="N142" s="55">
        <v>0</v>
      </c>
      <c r="O142" s="54">
        <v>0</v>
      </c>
      <c r="P142" s="55">
        <v>0</v>
      </c>
      <c r="Q142" s="8">
        <f t="shared" si="21"/>
        <v>57</v>
      </c>
      <c r="R142" s="9">
        <f t="shared" si="22"/>
        <v>3</v>
      </c>
    </row>
    <row r="143" spans="1:18" ht="60.75" customHeight="1">
      <c r="A143" s="52" t="s">
        <v>17</v>
      </c>
      <c r="B143" s="42" t="s">
        <v>130</v>
      </c>
      <c r="C143" s="53" t="s">
        <v>147</v>
      </c>
      <c r="D143" s="117">
        <v>4</v>
      </c>
      <c r="E143" s="54">
        <v>1</v>
      </c>
      <c r="F143" s="55">
        <v>1</v>
      </c>
      <c r="G143" s="54">
        <v>24</v>
      </c>
      <c r="H143" s="55"/>
      <c r="I143" s="54">
        <v>15</v>
      </c>
      <c r="J143" s="55"/>
      <c r="K143" s="54">
        <v>16</v>
      </c>
      <c r="L143" s="55"/>
      <c r="M143" s="54">
        <v>0</v>
      </c>
      <c r="N143" s="55">
        <v>0</v>
      </c>
      <c r="O143" s="54">
        <v>0</v>
      </c>
      <c r="P143" s="55">
        <v>0</v>
      </c>
      <c r="Q143" s="8">
        <f t="shared" si="21"/>
        <v>56</v>
      </c>
      <c r="R143" s="9">
        <f t="shared" si="22"/>
        <v>1</v>
      </c>
    </row>
    <row r="144" spans="1:18" ht="58.5" customHeight="1">
      <c r="A144" s="52" t="s">
        <v>18</v>
      </c>
      <c r="B144" s="42" t="s">
        <v>130</v>
      </c>
      <c r="C144" s="53" t="s">
        <v>148</v>
      </c>
      <c r="D144" s="117">
        <v>4</v>
      </c>
      <c r="E144" s="54"/>
      <c r="F144" s="55"/>
      <c r="G144" s="54">
        <v>20</v>
      </c>
      <c r="H144" s="55">
        <v>1</v>
      </c>
      <c r="I144" s="54">
        <v>15</v>
      </c>
      <c r="J144" s="55"/>
      <c r="K144" s="54">
        <v>12</v>
      </c>
      <c r="L144" s="55"/>
      <c r="M144" s="54">
        <v>0</v>
      </c>
      <c r="N144" s="55">
        <v>0</v>
      </c>
      <c r="O144" s="54">
        <v>0</v>
      </c>
      <c r="P144" s="55">
        <v>0</v>
      </c>
      <c r="Q144" s="8">
        <f t="shared" si="21"/>
        <v>47</v>
      </c>
      <c r="R144" s="9">
        <f t="shared" si="22"/>
        <v>1</v>
      </c>
    </row>
    <row r="145" spans="1:18" ht="60" customHeight="1">
      <c r="A145" s="52"/>
      <c r="B145" s="42" t="s">
        <v>362</v>
      </c>
      <c r="C145" s="53" t="s">
        <v>147</v>
      </c>
      <c r="D145" s="71">
        <v>2</v>
      </c>
      <c r="E145" s="54">
        <v>6</v>
      </c>
      <c r="F145" s="55">
        <v>1</v>
      </c>
      <c r="G145" s="54"/>
      <c r="H145" s="55"/>
      <c r="I145" s="54"/>
      <c r="J145" s="55"/>
      <c r="K145" s="54"/>
      <c r="L145" s="55"/>
      <c r="M145" s="54">
        <v>0</v>
      </c>
      <c r="N145" s="55">
        <v>0</v>
      </c>
      <c r="O145" s="54">
        <v>0</v>
      </c>
      <c r="P145" s="55">
        <v>0</v>
      </c>
      <c r="Q145" s="8">
        <f>SUM(E145,G145,I145,K145,M145)</f>
        <v>6</v>
      </c>
      <c r="R145" s="9">
        <f>SUM(F145,H145,J145,L145,N145)</f>
        <v>1</v>
      </c>
    </row>
    <row r="146" spans="1:18" ht="51" customHeight="1">
      <c r="A146" s="52"/>
      <c r="B146" s="42" t="s">
        <v>362</v>
      </c>
      <c r="C146" s="2" t="s">
        <v>162</v>
      </c>
      <c r="D146" s="71">
        <v>2</v>
      </c>
      <c r="E146" s="54">
        <v>10</v>
      </c>
      <c r="F146" s="55"/>
      <c r="G146" s="54"/>
      <c r="H146" s="55"/>
      <c r="I146" s="54"/>
      <c r="J146" s="55"/>
      <c r="K146" s="54"/>
      <c r="L146" s="55"/>
      <c r="M146" s="54">
        <v>0</v>
      </c>
      <c r="N146" s="55">
        <v>0</v>
      </c>
      <c r="O146" s="54">
        <v>0</v>
      </c>
      <c r="P146" s="55">
        <v>0</v>
      </c>
      <c r="Q146" s="8">
        <f>SUM(E146,G146,I146,K146,M146)</f>
        <v>10</v>
      </c>
      <c r="R146" s="9">
        <f>SUM(F146,H146,J146,L146,N146)</f>
        <v>0</v>
      </c>
    </row>
    <row r="147" spans="1:18" ht="45" customHeight="1">
      <c r="A147" s="52" t="s">
        <v>20</v>
      </c>
      <c r="B147" s="42" t="s">
        <v>136</v>
      </c>
      <c r="C147" s="2" t="s">
        <v>162</v>
      </c>
      <c r="D147" s="71">
        <v>2</v>
      </c>
      <c r="E147" s="3"/>
      <c r="F147" s="23"/>
      <c r="G147" s="3">
        <v>19</v>
      </c>
      <c r="H147" s="23"/>
      <c r="I147" s="3"/>
      <c r="J147" s="23"/>
      <c r="K147" s="3"/>
      <c r="L147" s="23"/>
      <c r="M147" s="3"/>
      <c r="N147" s="23"/>
      <c r="O147" s="3"/>
      <c r="P147" s="23"/>
      <c r="Q147" s="8">
        <f t="shared" si="21"/>
        <v>19</v>
      </c>
      <c r="R147" s="9">
        <f t="shared" si="22"/>
        <v>0</v>
      </c>
    </row>
    <row r="148" spans="1:18" ht="3" customHeight="1" hidden="1">
      <c r="A148" s="52" t="s">
        <v>23</v>
      </c>
      <c r="B148" s="42" t="s">
        <v>136</v>
      </c>
      <c r="C148" s="2" t="s">
        <v>162</v>
      </c>
      <c r="D148" s="71">
        <v>2</v>
      </c>
      <c r="E148" s="112"/>
      <c r="F148" s="23"/>
      <c r="G148" s="3"/>
      <c r="H148" s="23">
        <v>0</v>
      </c>
      <c r="I148" s="3">
        <v>0</v>
      </c>
      <c r="J148" s="23">
        <v>0</v>
      </c>
      <c r="K148" s="3"/>
      <c r="L148" s="23">
        <v>0</v>
      </c>
      <c r="M148" s="3"/>
      <c r="N148" s="23"/>
      <c r="O148" s="3"/>
      <c r="P148" s="23"/>
      <c r="Q148" s="8">
        <f t="shared" si="21"/>
        <v>0</v>
      </c>
      <c r="R148" s="9">
        <f t="shared" si="22"/>
        <v>0</v>
      </c>
    </row>
    <row r="149" spans="1:18" ht="18" customHeight="1">
      <c r="A149" s="57"/>
      <c r="B149" s="57"/>
      <c r="C149" s="58" t="s">
        <v>12</v>
      </c>
      <c r="D149" s="58"/>
      <c r="E149" s="59">
        <f aca="true" t="shared" si="23" ref="E149:R149">SUM(E137:E148)</f>
        <v>76</v>
      </c>
      <c r="F149" s="59">
        <f t="shared" si="23"/>
        <v>3</v>
      </c>
      <c r="G149" s="59">
        <f t="shared" si="23"/>
        <v>88</v>
      </c>
      <c r="H149" s="59">
        <f t="shared" si="23"/>
        <v>4</v>
      </c>
      <c r="I149" s="59">
        <f t="shared" si="23"/>
        <v>45</v>
      </c>
      <c r="J149" s="59">
        <f t="shared" si="23"/>
        <v>0</v>
      </c>
      <c r="K149" s="59">
        <f t="shared" si="23"/>
        <v>45</v>
      </c>
      <c r="L149" s="59">
        <f t="shared" si="23"/>
        <v>0</v>
      </c>
      <c r="M149" s="59">
        <f t="shared" si="23"/>
        <v>20</v>
      </c>
      <c r="N149" s="59">
        <f t="shared" si="23"/>
        <v>0</v>
      </c>
      <c r="O149" s="59">
        <f t="shared" si="23"/>
        <v>0</v>
      </c>
      <c r="P149" s="59">
        <f t="shared" si="23"/>
        <v>0</v>
      </c>
      <c r="Q149" s="59">
        <f t="shared" si="23"/>
        <v>274</v>
      </c>
      <c r="R149" s="59">
        <f t="shared" si="23"/>
        <v>7</v>
      </c>
    </row>
    <row r="150" spans="1:18" s="56" customFormat="1" ht="21.75" customHeight="1">
      <c r="A150" s="141" t="s">
        <v>68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</row>
    <row r="151" spans="1:18" ht="0.75" customHeight="1">
      <c r="A151" s="13" t="s">
        <v>13</v>
      </c>
      <c r="B151" s="14" t="s">
        <v>150</v>
      </c>
      <c r="C151" s="2" t="s">
        <v>151</v>
      </c>
      <c r="D151" s="68">
        <v>2</v>
      </c>
      <c r="E151" s="3"/>
      <c r="F151" s="23"/>
      <c r="G151" s="3"/>
      <c r="H151" s="23"/>
      <c r="I151" s="3">
        <v>0</v>
      </c>
      <c r="J151" s="23">
        <v>0</v>
      </c>
      <c r="K151" s="3">
        <v>0</v>
      </c>
      <c r="L151" s="23">
        <v>0</v>
      </c>
      <c r="M151" s="3"/>
      <c r="N151" s="23"/>
      <c r="O151" s="3"/>
      <c r="P151" s="23"/>
      <c r="Q151" s="8">
        <f>E151+G151+I151+K151+M151+O151</f>
        <v>0</v>
      </c>
      <c r="R151" s="9">
        <f>F151+H151+J151+L151+N151+P151</f>
        <v>0</v>
      </c>
    </row>
    <row r="152" spans="1:18" ht="45" customHeight="1" hidden="1">
      <c r="A152" s="13" t="s">
        <v>14</v>
      </c>
      <c r="B152" s="14" t="s">
        <v>152</v>
      </c>
      <c r="C152" s="2" t="s">
        <v>153</v>
      </c>
      <c r="D152" s="68">
        <v>2</v>
      </c>
      <c r="E152" s="3"/>
      <c r="F152" s="23"/>
      <c r="G152" s="3"/>
      <c r="H152" s="23"/>
      <c r="I152" s="3"/>
      <c r="J152" s="23"/>
      <c r="K152" s="3"/>
      <c r="L152" s="23"/>
      <c r="M152" s="3"/>
      <c r="N152" s="23"/>
      <c r="O152" s="3"/>
      <c r="P152" s="23"/>
      <c r="Q152" s="8">
        <f aca="true" t="shared" si="24" ref="Q152:Q174">E152+G152+I152+K152+M152+O152</f>
        <v>0</v>
      </c>
      <c r="R152" s="9">
        <f aca="true" t="shared" si="25" ref="R152:R174">F152+H152+J152+L152+N152+P152</f>
        <v>0</v>
      </c>
    </row>
    <row r="153" spans="1:18" ht="56.25" customHeight="1">
      <c r="A153" s="13" t="s">
        <v>13</v>
      </c>
      <c r="B153" s="14" t="s">
        <v>149</v>
      </c>
      <c r="C153" s="2" t="s">
        <v>302</v>
      </c>
      <c r="D153" s="68">
        <v>2</v>
      </c>
      <c r="E153" s="112"/>
      <c r="F153" s="23"/>
      <c r="G153" s="3">
        <v>8</v>
      </c>
      <c r="H153" s="23">
        <v>1</v>
      </c>
      <c r="I153" s="3"/>
      <c r="J153" s="23"/>
      <c r="K153" s="3"/>
      <c r="L153" s="23"/>
      <c r="M153" s="3"/>
      <c r="N153" s="23"/>
      <c r="O153" s="3"/>
      <c r="P153" s="23"/>
      <c r="Q153" s="8">
        <f t="shared" si="24"/>
        <v>8</v>
      </c>
      <c r="R153" s="9">
        <f t="shared" si="25"/>
        <v>1</v>
      </c>
    </row>
    <row r="154" spans="1:18" ht="36" customHeight="1">
      <c r="A154" s="13" t="s">
        <v>14</v>
      </c>
      <c r="B154" s="14" t="s">
        <v>126</v>
      </c>
      <c r="C154" s="2" t="s">
        <v>275</v>
      </c>
      <c r="D154" s="68">
        <v>2</v>
      </c>
      <c r="E154" s="112"/>
      <c r="F154" s="23"/>
      <c r="G154" s="3">
        <v>27</v>
      </c>
      <c r="H154" s="23"/>
      <c r="I154" s="3"/>
      <c r="J154" s="23"/>
      <c r="K154" s="3"/>
      <c r="L154" s="23"/>
      <c r="M154" s="3"/>
      <c r="N154" s="23"/>
      <c r="O154" s="3"/>
      <c r="P154" s="23"/>
      <c r="Q154" s="8">
        <f t="shared" si="24"/>
        <v>27</v>
      </c>
      <c r="R154" s="9">
        <f t="shared" si="25"/>
        <v>0</v>
      </c>
    </row>
    <row r="155" spans="1:18" ht="36" customHeight="1">
      <c r="A155" s="13" t="s">
        <v>15</v>
      </c>
      <c r="B155" s="14" t="s">
        <v>355</v>
      </c>
      <c r="C155" s="2" t="s">
        <v>275</v>
      </c>
      <c r="D155" s="68">
        <v>2</v>
      </c>
      <c r="E155" s="112">
        <v>8</v>
      </c>
      <c r="F155" s="23"/>
      <c r="G155" s="3"/>
      <c r="H155" s="23"/>
      <c r="I155" s="3"/>
      <c r="J155" s="23"/>
      <c r="K155" s="3"/>
      <c r="L155" s="23"/>
      <c r="M155" s="3"/>
      <c r="N155" s="23"/>
      <c r="O155" s="3"/>
      <c r="P155" s="23"/>
      <c r="Q155" s="8">
        <f>E155+G155+I155+K155+M155+O155</f>
        <v>8</v>
      </c>
      <c r="R155" s="9">
        <f>F155+H155+J155+L155+N155+P155</f>
        <v>0</v>
      </c>
    </row>
    <row r="156" spans="1:18" ht="44.25" customHeight="1">
      <c r="A156" s="13" t="s">
        <v>16</v>
      </c>
      <c r="B156" s="14" t="s">
        <v>126</v>
      </c>
      <c r="C156" s="2" t="s">
        <v>154</v>
      </c>
      <c r="D156" s="68">
        <v>2</v>
      </c>
      <c r="E156" s="3">
        <v>2</v>
      </c>
      <c r="F156" s="23"/>
      <c r="G156" s="3">
        <v>3</v>
      </c>
      <c r="H156" s="23"/>
      <c r="I156" s="3"/>
      <c r="J156" s="23"/>
      <c r="K156" s="3"/>
      <c r="L156" s="23"/>
      <c r="M156" s="3"/>
      <c r="N156" s="23"/>
      <c r="O156" s="3"/>
      <c r="P156" s="23"/>
      <c r="Q156" s="8">
        <f t="shared" si="24"/>
        <v>5</v>
      </c>
      <c r="R156" s="9">
        <f t="shared" si="25"/>
        <v>0</v>
      </c>
    </row>
    <row r="157" spans="1:18" ht="36.75" customHeight="1">
      <c r="A157" s="13" t="s">
        <v>17</v>
      </c>
      <c r="B157" s="14" t="s">
        <v>126</v>
      </c>
      <c r="C157" s="2" t="s">
        <v>155</v>
      </c>
      <c r="D157" s="68">
        <v>2</v>
      </c>
      <c r="E157" s="3"/>
      <c r="F157" s="23"/>
      <c r="G157" s="3">
        <v>4</v>
      </c>
      <c r="H157" s="23"/>
      <c r="I157" s="3"/>
      <c r="J157" s="23"/>
      <c r="K157" s="3"/>
      <c r="L157" s="23"/>
      <c r="M157" s="3"/>
      <c r="N157" s="23"/>
      <c r="O157" s="3"/>
      <c r="P157" s="23"/>
      <c r="Q157" s="8">
        <f t="shared" si="24"/>
        <v>4</v>
      </c>
      <c r="R157" s="9">
        <f t="shared" si="25"/>
        <v>0</v>
      </c>
    </row>
    <row r="158" spans="1:18" ht="36.75" customHeight="1">
      <c r="A158" s="13" t="s">
        <v>18</v>
      </c>
      <c r="B158" s="14" t="s">
        <v>355</v>
      </c>
      <c r="C158" s="2" t="s">
        <v>155</v>
      </c>
      <c r="D158" s="68">
        <v>2</v>
      </c>
      <c r="E158" s="3">
        <v>8</v>
      </c>
      <c r="F158" s="23">
        <v>1</v>
      </c>
      <c r="G158" s="3"/>
      <c r="H158" s="23"/>
      <c r="I158" s="3"/>
      <c r="J158" s="23"/>
      <c r="K158" s="3"/>
      <c r="L158" s="23"/>
      <c r="M158" s="3"/>
      <c r="N158" s="23"/>
      <c r="O158" s="3"/>
      <c r="P158" s="23"/>
      <c r="Q158" s="8">
        <f>E158+G158+I158+K158+M158+O158</f>
        <v>8</v>
      </c>
      <c r="R158" s="9">
        <f>F158+H158+J158+L158+N158+P158</f>
        <v>1</v>
      </c>
    </row>
    <row r="159" spans="1:18" ht="36.75" customHeight="1">
      <c r="A159" s="13" t="s">
        <v>20</v>
      </c>
      <c r="B159" s="14" t="s">
        <v>126</v>
      </c>
      <c r="C159" s="2" t="s">
        <v>156</v>
      </c>
      <c r="D159" s="68">
        <v>2</v>
      </c>
      <c r="E159" s="112">
        <v>2</v>
      </c>
      <c r="F159" s="23"/>
      <c r="G159" s="3">
        <v>3</v>
      </c>
      <c r="H159" s="23"/>
      <c r="I159" s="3"/>
      <c r="J159" s="23"/>
      <c r="K159" s="3"/>
      <c r="L159" s="23"/>
      <c r="M159" s="3"/>
      <c r="N159" s="23"/>
      <c r="O159" s="3"/>
      <c r="P159" s="23"/>
      <c r="Q159" s="8">
        <f t="shared" si="24"/>
        <v>5</v>
      </c>
      <c r="R159" s="9">
        <f t="shared" si="25"/>
        <v>0</v>
      </c>
    </row>
    <row r="160" spans="1:18" ht="36.75" customHeight="1">
      <c r="A160" s="13" t="s">
        <v>22</v>
      </c>
      <c r="B160" s="14" t="s">
        <v>355</v>
      </c>
      <c r="C160" s="2" t="s">
        <v>156</v>
      </c>
      <c r="D160" s="68">
        <v>2</v>
      </c>
      <c r="E160" s="112">
        <v>9</v>
      </c>
      <c r="F160" s="23"/>
      <c r="G160" s="3"/>
      <c r="H160" s="23"/>
      <c r="I160" s="3"/>
      <c r="J160" s="23"/>
      <c r="K160" s="3"/>
      <c r="L160" s="23"/>
      <c r="M160" s="3"/>
      <c r="N160" s="23"/>
      <c r="O160" s="3"/>
      <c r="P160" s="23"/>
      <c r="Q160" s="8">
        <f>E160+G160+I160+K160+M160+O160</f>
        <v>9</v>
      </c>
      <c r="R160" s="9">
        <f>F160+H160+J160+L160+N160+P160</f>
        <v>0</v>
      </c>
    </row>
    <row r="161" spans="1:18" ht="36.75" customHeight="1">
      <c r="A161" s="13" t="s">
        <v>23</v>
      </c>
      <c r="B161" s="14" t="s">
        <v>126</v>
      </c>
      <c r="C161" s="2" t="s">
        <v>157</v>
      </c>
      <c r="D161" s="68">
        <v>2</v>
      </c>
      <c r="E161" s="3">
        <v>1</v>
      </c>
      <c r="F161" s="23">
        <v>1</v>
      </c>
      <c r="G161" s="3"/>
      <c r="H161" s="23"/>
      <c r="I161" s="3"/>
      <c r="J161" s="23"/>
      <c r="K161" s="3"/>
      <c r="L161" s="23"/>
      <c r="M161" s="3"/>
      <c r="N161" s="23"/>
      <c r="O161" s="3"/>
      <c r="P161" s="23"/>
      <c r="Q161" s="8">
        <f t="shared" si="24"/>
        <v>1</v>
      </c>
      <c r="R161" s="9">
        <f t="shared" si="25"/>
        <v>1</v>
      </c>
    </row>
    <row r="162" spans="1:18" ht="2.25" customHeight="1">
      <c r="A162" s="13" t="s">
        <v>24</v>
      </c>
      <c r="B162" s="14" t="s">
        <v>126</v>
      </c>
      <c r="C162" s="2" t="s">
        <v>158</v>
      </c>
      <c r="D162" s="68">
        <v>2</v>
      </c>
      <c r="E162" s="3"/>
      <c r="F162" s="23"/>
      <c r="G162" s="3"/>
      <c r="H162" s="23"/>
      <c r="I162" s="3"/>
      <c r="J162" s="23"/>
      <c r="K162" s="3"/>
      <c r="L162" s="23"/>
      <c r="M162" s="3"/>
      <c r="N162" s="23"/>
      <c r="O162" s="3"/>
      <c r="P162" s="23"/>
      <c r="Q162" s="8">
        <f t="shared" si="24"/>
        <v>0</v>
      </c>
      <c r="R162" s="9">
        <f t="shared" si="25"/>
        <v>0</v>
      </c>
    </row>
    <row r="163" spans="1:18" ht="36.75" customHeight="1">
      <c r="A163" s="13" t="s">
        <v>37</v>
      </c>
      <c r="B163" s="14" t="s">
        <v>126</v>
      </c>
      <c r="C163" s="2" t="s">
        <v>159</v>
      </c>
      <c r="D163" s="68">
        <v>2</v>
      </c>
      <c r="E163" s="112">
        <v>1</v>
      </c>
      <c r="F163" s="23">
        <v>1</v>
      </c>
      <c r="G163" s="3">
        <v>6</v>
      </c>
      <c r="H163" s="23"/>
      <c r="I163" s="3"/>
      <c r="J163" s="23"/>
      <c r="K163" s="3"/>
      <c r="L163" s="23"/>
      <c r="M163" s="3"/>
      <c r="N163" s="23"/>
      <c r="O163" s="3"/>
      <c r="P163" s="23"/>
      <c r="Q163" s="8">
        <f t="shared" si="24"/>
        <v>7</v>
      </c>
      <c r="R163" s="9">
        <f t="shared" si="25"/>
        <v>1</v>
      </c>
    </row>
    <row r="164" spans="1:18" ht="36.75" customHeight="1">
      <c r="A164" s="13" t="s">
        <v>46</v>
      </c>
      <c r="B164" s="14" t="s">
        <v>355</v>
      </c>
      <c r="C164" s="2" t="s">
        <v>159</v>
      </c>
      <c r="D164" s="68">
        <v>2</v>
      </c>
      <c r="E164" s="112">
        <v>8</v>
      </c>
      <c r="F164" s="23">
        <v>1</v>
      </c>
      <c r="G164" s="3"/>
      <c r="H164" s="23"/>
      <c r="I164" s="3"/>
      <c r="J164" s="23"/>
      <c r="K164" s="3"/>
      <c r="L164" s="23"/>
      <c r="M164" s="3"/>
      <c r="N164" s="23"/>
      <c r="O164" s="3"/>
      <c r="P164" s="23"/>
      <c r="Q164" s="8">
        <f>E164+G164+I164+K164+M164+O164</f>
        <v>8</v>
      </c>
      <c r="R164" s="9">
        <f>F164+H164+J164+L164+N164+P164</f>
        <v>1</v>
      </c>
    </row>
    <row r="165" spans="1:18" ht="36.75" customHeight="1">
      <c r="A165" s="13" t="s">
        <v>49</v>
      </c>
      <c r="B165" s="14" t="s">
        <v>355</v>
      </c>
      <c r="C165" s="2" t="s">
        <v>363</v>
      </c>
      <c r="D165" s="68">
        <v>2</v>
      </c>
      <c r="E165" s="112">
        <v>7</v>
      </c>
      <c r="F165" s="23"/>
      <c r="G165" s="3"/>
      <c r="H165" s="23"/>
      <c r="I165" s="3"/>
      <c r="J165" s="23"/>
      <c r="K165" s="3"/>
      <c r="L165" s="23"/>
      <c r="M165" s="3"/>
      <c r="N165" s="23"/>
      <c r="O165" s="3"/>
      <c r="P165" s="23"/>
      <c r="Q165" s="8">
        <f>E165+G165+I165+K165+M165+O165</f>
        <v>7</v>
      </c>
      <c r="R165" s="9">
        <f>F165+H165+J165+L165+N165+P165</f>
        <v>0</v>
      </c>
    </row>
    <row r="166" spans="1:18" ht="51.75" customHeight="1">
      <c r="A166" s="13" t="s">
        <v>50</v>
      </c>
      <c r="B166" s="14" t="s">
        <v>136</v>
      </c>
      <c r="C166" s="2" t="s">
        <v>160</v>
      </c>
      <c r="D166" s="68">
        <v>2</v>
      </c>
      <c r="E166" s="3">
        <v>2</v>
      </c>
      <c r="F166" s="23">
        <v>2</v>
      </c>
      <c r="G166" s="3">
        <v>9</v>
      </c>
      <c r="H166" s="23">
        <v>3</v>
      </c>
      <c r="I166" s="3"/>
      <c r="J166" s="23"/>
      <c r="K166" s="3"/>
      <c r="L166" s="23"/>
      <c r="M166" s="3"/>
      <c r="N166" s="23"/>
      <c r="O166" s="3"/>
      <c r="P166" s="23"/>
      <c r="Q166" s="8">
        <f t="shared" si="24"/>
        <v>11</v>
      </c>
      <c r="R166" s="9">
        <f t="shared" si="25"/>
        <v>5</v>
      </c>
    </row>
    <row r="167" spans="1:18" ht="51.75" customHeight="1">
      <c r="A167" s="13" t="s">
        <v>356</v>
      </c>
      <c r="B167" s="14" t="s">
        <v>362</v>
      </c>
      <c r="C167" s="2" t="s">
        <v>160</v>
      </c>
      <c r="D167" s="68">
        <v>2</v>
      </c>
      <c r="E167" s="3">
        <v>9</v>
      </c>
      <c r="F167" s="23">
        <v>1</v>
      </c>
      <c r="G167" s="3"/>
      <c r="H167" s="23"/>
      <c r="I167" s="3"/>
      <c r="J167" s="23"/>
      <c r="K167" s="3"/>
      <c r="L167" s="23"/>
      <c r="M167" s="3"/>
      <c r="N167" s="23"/>
      <c r="O167" s="3"/>
      <c r="P167" s="23"/>
      <c r="Q167" s="8">
        <f>E167+G167+I167+K167+M167+O167</f>
        <v>9</v>
      </c>
      <c r="R167" s="9">
        <f>F167+H167+J167+L167+N167+P167</f>
        <v>1</v>
      </c>
    </row>
    <row r="168" spans="1:18" ht="36.75" customHeight="1">
      <c r="A168" s="13" t="s">
        <v>365</v>
      </c>
      <c r="B168" s="14" t="s">
        <v>136</v>
      </c>
      <c r="C168" s="2" t="s">
        <v>161</v>
      </c>
      <c r="D168" s="68">
        <v>2</v>
      </c>
      <c r="E168" s="3"/>
      <c r="F168" s="23"/>
      <c r="G168" s="3">
        <v>6</v>
      </c>
      <c r="H168" s="23"/>
      <c r="I168" s="3"/>
      <c r="J168" s="23"/>
      <c r="K168" s="3"/>
      <c r="L168" s="23"/>
      <c r="M168" s="3"/>
      <c r="N168" s="23"/>
      <c r="O168" s="3"/>
      <c r="P168" s="23"/>
      <c r="Q168" s="8">
        <f t="shared" si="24"/>
        <v>6</v>
      </c>
      <c r="R168" s="9">
        <f t="shared" si="25"/>
        <v>0</v>
      </c>
    </row>
    <row r="169" spans="1:18" ht="42" customHeight="1">
      <c r="A169" s="13" t="s">
        <v>380</v>
      </c>
      <c r="B169" s="14" t="s">
        <v>362</v>
      </c>
      <c r="C169" s="2" t="s">
        <v>161</v>
      </c>
      <c r="D169" s="68">
        <v>2</v>
      </c>
      <c r="E169" s="3">
        <v>7</v>
      </c>
      <c r="F169" s="23"/>
      <c r="G169" s="3"/>
      <c r="H169" s="23"/>
      <c r="I169" s="3"/>
      <c r="J169" s="23"/>
      <c r="K169" s="3"/>
      <c r="L169" s="23"/>
      <c r="M169" s="3"/>
      <c r="N169" s="23"/>
      <c r="O169" s="3"/>
      <c r="P169" s="23"/>
      <c r="Q169" s="8">
        <f t="shared" si="24"/>
        <v>7</v>
      </c>
      <c r="R169" s="9">
        <f t="shared" si="25"/>
        <v>0</v>
      </c>
    </row>
    <row r="170" spans="1:19" ht="45.75" customHeight="1">
      <c r="A170" s="13" t="s">
        <v>381</v>
      </c>
      <c r="B170" s="14" t="s">
        <v>136</v>
      </c>
      <c r="C170" s="2" t="s">
        <v>163</v>
      </c>
      <c r="D170" s="68">
        <v>2</v>
      </c>
      <c r="E170" s="3">
        <v>1</v>
      </c>
      <c r="F170" s="23"/>
      <c r="G170" s="3">
        <v>4</v>
      </c>
      <c r="H170" s="23">
        <v>1</v>
      </c>
      <c r="I170" s="3"/>
      <c r="J170" s="23"/>
      <c r="K170" s="3"/>
      <c r="L170" s="23"/>
      <c r="M170" s="3"/>
      <c r="N170" s="23"/>
      <c r="O170" s="3"/>
      <c r="P170" s="23"/>
      <c r="Q170" s="8">
        <f t="shared" si="24"/>
        <v>5</v>
      </c>
      <c r="R170" s="9">
        <f t="shared" si="25"/>
        <v>1</v>
      </c>
      <c r="S170" t="s">
        <v>54</v>
      </c>
    </row>
    <row r="171" spans="1:18" ht="45" customHeight="1">
      <c r="A171" s="13" t="s">
        <v>382</v>
      </c>
      <c r="B171" s="14" t="s">
        <v>362</v>
      </c>
      <c r="C171" s="2" t="s">
        <v>164</v>
      </c>
      <c r="D171" s="68">
        <v>2</v>
      </c>
      <c r="E171" s="3">
        <v>6</v>
      </c>
      <c r="F171" s="23">
        <v>1</v>
      </c>
      <c r="G171" s="3"/>
      <c r="H171" s="23"/>
      <c r="I171" s="3"/>
      <c r="J171" s="23"/>
      <c r="K171" s="3"/>
      <c r="L171" s="23"/>
      <c r="M171" s="3"/>
      <c r="N171" s="23"/>
      <c r="O171" s="3"/>
      <c r="P171" s="23"/>
      <c r="Q171" s="8">
        <f>E171+G171+I171+K171+M171+O171</f>
        <v>6</v>
      </c>
      <c r="R171" s="9">
        <f>F171+H171+J171+L171+N171+P171</f>
        <v>1</v>
      </c>
    </row>
    <row r="172" spans="1:18" ht="0.75" customHeight="1" hidden="1">
      <c r="A172" s="13"/>
      <c r="B172" s="14" t="s">
        <v>362</v>
      </c>
      <c r="C172" s="2" t="s">
        <v>371</v>
      </c>
      <c r="D172" s="68">
        <v>2</v>
      </c>
      <c r="E172" s="3"/>
      <c r="F172" s="23"/>
      <c r="G172" s="3"/>
      <c r="H172" s="23"/>
      <c r="I172" s="3"/>
      <c r="J172" s="23"/>
      <c r="K172" s="3"/>
      <c r="L172" s="23"/>
      <c r="M172" s="3"/>
      <c r="N172" s="23"/>
      <c r="O172" s="3"/>
      <c r="P172" s="23"/>
      <c r="Q172" s="8">
        <f>E172+G172+I172+K172+M172+O172</f>
        <v>0</v>
      </c>
      <c r="R172" s="9"/>
    </row>
    <row r="173" spans="1:18" ht="45.75" customHeight="1">
      <c r="A173" s="13" t="s">
        <v>86</v>
      </c>
      <c r="B173" s="14" t="s">
        <v>362</v>
      </c>
      <c r="C173" s="2" t="s">
        <v>371</v>
      </c>
      <c r="D173" s="68">
        <v>2</v>
      </c>
      <c r="E173" s="3">
        <v>5</v>
      </c>
      <c r="F173" s="23">
        <v>1</v>
      </c>
      <c r="G173" s="3"/>
      <c r="H173" s="23"/>
      <c r="I173" s="3"/>
      <c r="J173" s="23"/>
      <c r="K173" s="3"/>
      <c r="L173" s="23"/>
      <c r="M173" s="3"/>
      <c r="N173" s="23"/>
      <c r="O173" s="3"/>
      <c r="P173" s="23"/>
      <c r="Q173" s="8">
        <f>E173+G173+I173+K173+M173+O173</f>
        <v>5</v>
      </c>
      <c r="R173" s="9"/>
    </row>
    <row r="174" spans="1:18" ht="45" customHeight="1">
      <c r="A174" s="13" t="s">
        <v>383</v>
      </c>
      <c r="B174" s="14" t="s">
        <v>136</v>
      </c>
      <c r="C174" s="2" t="s">
        <v>164</v>
      </c>
      <c r="D174" s="68">
        <v>2</v>
      </c>
      <c r="E174" s="3">
        <v>1</v>
      </c>
      <c r="F174" s="23">
        <v>1</v>
      </c>
      <c r="G174" s="3">
        <v>6</v>
      </c>
      <c r="H174" s="23">
        <v>1</v>
      </c>
      <c r="I174" s="3"/>
      <c r="J174" s="23"/>
      <c r="K174" s="3"/>
      <c r="L174" s="23"/>
      <c r="M174" s="3"/>
      <c r="N174" s="23"/>
      <c r="O174" s="3"/>
      <c r="P174" s="23"/>
      <c r="Q174" s="8">
        <f t="shared" si="24"/>
        <v>7</v>
      </c>
      <c r="R174" s="9">
        <f t="shared" si="25"/>
        <v>2</v>
      </c>
    </row>
    <row r="175" spans="1:18" ht="18.75" customHeight="1">
      <c r="A175" s="60"/>
      <c r="B175" s="61"/>
      <c r="C175" s="62" t="s">
        <v>12</v>
      </c>
      <c r="D175" s="62"/>
      <c r="E175" s="59">
        <f aca="true" t="shared" si="26" ref="E175:R175">SUM(E151:E174)</f>
        <v>77</v>
      </c>
      <c r="F175" s="59">
        <f t="shared" si="26"/>
        <v>10</v>
      </c>
      <c r="G175" s="59">
        <f t="shared" si="26"/>
        <v>76</v>
      </c>
      <c r="H175" s="59">
        <f t="shared" si="26"/>
        <v>6</v>
      </c>
      <c r="I175" s="59">
        <f t="shared" si="26"/>
        <v>0</v>
      </c>
      <c r="J175" s="59">
        <f t="shared" si="26"/>
        <v>0</v>
      </c>
      <c r="K175" s="59">
        <f t="shared" si="26"/>
        <v>0</v>
      </c>
      <c r="L175" s="59">
        <f t="shared" si="26"/>
        <v>0</v>
      </c>
      <c r="M175" s="59">
        <f t="shared" si="26"/>
        <v>0</v>
      </c>
      <c r="N175" s="59">
        <f t="shared" si="26"/>
        <v>0</v>
      </c>
      <c r="O175" s="59">
        <f t="shared" si="26"/>
        <v>0</v>
      </c>
      <c r="P175" s="59">
        <f t="shared" si="26"/>
        <v>0</v>
      </c>
      <c r="Q175" s="59">
        <f t="shared" si="26"/>
        <v>153</v>
      </c>
      <c r="R175" s="59">
        <f t="shared" si="26"/>
        <v>15</v>
      </c>
    </row>
    <row r="176" spans="1:18" ht="15" customHeight="1">
      <c r="A176" s="160" t="s">
        <v>98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2"/>
    </row>
    <row r="177" spans="1:18" ht="33" customHeight="1">
      <c r="A177" s="12" t="s">
        <v>13</v>
      </c>
      <c r="B177" s="99" t="s">
        <v>171</v>
      </c>
      <c r="C177" s="2" t="s">
        <v>25</v>
      </c>
      <c r="D177" s="68">
        <v>5</v>
      </c>
      <c r="E177" s="3"/>
      <c r="F177" s="23"/>
      <c r="G177" s="3">
        <v>1</v>
      </c>
      <c r="H177" s="23"/>
      <c r="I177" s="3"/>
      <c r="J177" s="23"/>
      <c r="K177" s="3"/>
      <c r="L177" s="23"/>
      <c r="M177" s="3">
        <v>14</v>
      </c>
      <c r="N177" s="23"/>
      <c r="O177" s="3">
        <v>0</v>
      </c>
      <c r="P177" s="23">
        <v>0</v>
      </c>
      <c r="Q177" s="8">
        <f>E177+G177+I177+K177+M177+O177</f>
        <v>15</v>
      </c>
      <c r="R177" s="9">
        <f>F177+H177+J177+L177+N177+P177</f>
        <v>0</v>
      </c>
    </row>
    <row r="178" spans="1:18" ht="32.25" customHeight="1">
      <c r="A178" s="12" t="s">
        <v>14</v>
      </c>
      <c r="B178" s="14" t="s">
        <v>172</v>
      </c>
      <c r="C178" s="2" t="s">
        <v>45</v>
      </c>
      <c r="D178" s="68">
        <v>5</v>
      </c>
      <c r="E178" s="3"/>
      <c r="F178" s="23">
        <v>0</v>
      </c>
      <c r="G178" s="3"/>
      <c r="H178" s="23"/>
      <c r="I178" s="3"/>
      <c r="J178" s="23"/>
      <c r="K178" s="3"/>
      <c r="L178" s="23">
        <v>0</v>
      </c>
      <c r="M178" s="3">
        <v>5</v>
      </c>
      <c r="N178" s="23"/>
      <c r="O178" s="3">
        <v>0</v>
      </c>
      <c r="P178" s="23">
        <v>0</v>
      </c>
      <c r="Q178" s="8">
        <f aca="true" t="shared" si="27" ref="Q178:Q192">E178+G178+I178+K178+M178+O178</f>
        <v>5</v>
      </c>
      <c r="R178" s="9">
        <f aca="true" t="shared" si="28" ref="R178:R192">F178+H178+J178+L178+N178+P178</f>
        <v>0</v>
      </c>
    </row>
    <row r="179" spans="1:18" ht="46.5" customHeight="1">
      <c r="A179" s="12" t="s">
        <v>15</v>
      </c>
      <c r="B179" s="14" t="s">
        <v>101</v>
      </c>
      <c r="C179" s="2" t="s">
        <v>330</v>
      </c>
      <c r="D179" s="68">
        <v>4</v>
      </c>
      <c r="E179" s="3"/>
      <c r="F179" s="23"/>
      <c r="G179" s="3">
        <v>35</v>
      </c>
      <c r="H179" s="23">
        <v>1</v>
      </c>
      <c r="I179" s="3">
        <v>23</v>
      </c>
      <c r="J179" s="23"/>
      <c r="K179" s="3">
        <v>16</v>
      </c>
      <c r="L179" s="23">
        <v>0</v>
      </c>
      <c r="M179" s="3"/>
      <c r="N179" s="23"/>
      <c r="O179" s="3">
        <v>0</v>
      </c>
      <c r="P179" s="23">
        <v>0</v>
      </c>
      <c r="Q179" s="8">
        <f t="shared" si="27"/>
        <v>74</v>
      </c>
      <c r="R179" s="9">
        <f t="shared" si="28"/>
        <v>1</v>
      </c>
    </row>
    <row r="180" spans="1:18" ht="46.5" customHeight="1">
      <c r="A180" s="12" t="s">
        <v>16</v>
      </c>
      <c r="B180" s="14" t="s">
        <v>343</v>
      </c>
      <c r="C180" s="2" t="s">
        <v>345</v>
      </c>
      <c r="D180" s="72">
        <v>4</v>
      </c>
      <c r="E180" s="3">
        <v>30</v>
      </c>
      <c r="F180" s="23">
        <v>0</v>
      </c>
      <c r="G180" s="3"/>
      <c r="H180" s="23"/>
      <c r="I180" s="3"/>
      <c r="J180" s="23"/>
      <c r="K180" s="3"/>
      <c r="L180" s="23">
        <v>0</v>
      </c>
      <c r="M180" s="3"/>
      <c r="N180" s="23"/>
      <c r="O180" s="3">
        <v>0</v>
      </c>
      <c r="P180" s="23">
        <v>0</v>
      </c>
      <c r="Q180" s="8">
        <f t="shared" si="27"/>
        <v>30</v>
      </c>
      <c r="R180" s="9">
        <f t="shared" si="28"/>
        <v>0</v>
      </c>
    </row>
    <row r="181" spans="1:18" ht="46.5" customHeight="1">
      <c r="A181" s="12" t="s">
        <v>17</v>
      </c>
      <c r="B181" s="14" t="s">
        <v>340</v>
      </c>
      <c r="C181" s="2" t="s">
        <v>350</v>
      </c>
      <c r="D181" s="72">
        <v>5</v>
      </c>
      <c r="E181" s="3">
        <v>21</v>
      </c>
      <c r="F181" s="23">
        <v>1</v>
      </c>
      <c r="G181" s="3"/>
      <c r="H181" s="23"/>
      <c r="I181" s="3"/>
      <c r="J181" s="23"/>
      <c r="K181" s="3"/>
      <c r="L181" s="23">
        <v>0</v>
      </c>
      <c r="M181" s="3"/>
      <c r="N181" s="23"/>
      <c r="O181" s="3">
        <v>0</v>
      </c>
      <c r="P181" s="23">
        <v>0</v>
      </c>
      <c r="Q181" s="8">
        <f>E181+G181+I181+K181+M181+O181</f>
        <v>21</v>
      </c>
      <c r="R181" s="9">
        <f>F181+H181+J181+L181+N181+P181</f>
        <v>1</v>
      </c>
    </row>
    <row r="182" spans="1:18" ht="48.75" customHeight="1">
      <c r="A182" s="12" t="s">
        <v>18</v>
      </c>
      <c r="B182" s="14" t="s">
        <v>101</v>
      </c>
      <c r="C182" s="2" t="s">
        <v>183</v>
      </c>
      <c r="D182" s="72">
        <v>4</v>
      </c>
      <c r="E182" s="3"/>
      <c r="F182" s="23"/>
      <c r="G182" s="3">
        <v>16</v>
      </c>
      <c r="H182" s="23"/>
      <c r="I182" s="3">
        <v>15</v>
      </c>
      <c r="J182" s="23"/>
      <c r="K182" s="3">
        <v>16</v>
      </c>
      <c r="L182" s="23"/>
      <c r="M182" s="3"/>
      <c r="N182" s="23"/>
      <c r="O182" s="3"/>
      <c r="P182" s="23"/>
      <c r="Q182" s="8">
        <f t="shared" si="27"/>
        <v>47</v>
      </c>
      <c r="R182" s="9">
        <f t="shared" si="28"/>
        <v>0</v>
      </c>
    </row>
    <row r="183" spans="1:18" ht="39.75" customHeight="1">
      <c r="A183" s="12" t="s">
        <v>20</v>
      </c>
      <c r="B183" s="14" t="s">
        <v>173</v>
      </c>
      <c r="C183" s="2" t="s">
        <v>174</v>
      </c>
      <c r="D183" s="72">
        <v>4</v>
      </c>
      <c r="E183" s="3"/>
      <c r="F183" s="23">
        <v>0</v>
      </c>
      <c r="G183" s="3"/>
      <c r="H183" s="23"/>
      <c r="I183" s="3"/>
      <c r="J183" s="23"/>
      <c r="K183" s="3">
        <v>1</v>
      </c>
      <c r="L183" s="23">
        <v>0</v>
      </c>
      <c r="M183" s="3"/>
      <c r="N183" s="23"/>
      <c r="O183" s="3">
        <v>0</v>
      </c>
      <c r="P183" s="23">
        <v>0</v>
      </c>
      <c r="Q183" s="8">
        <f>E183+G183+I183+K183+M183+O183</f>
        <v>1</v>
      </c>
      <c r="R183" s="9">
        <f>F183+H183+J183+L183+N183+P183</f>
        <v>0</v>
      </c>
    </row>
    <row r="184" spans="1:18" ht="45.75" customHeight="1">
      <c r="A184" s="12" t="s">
        <v>22</v>
      </c>
      <c r="B184" s="14" t="s">
        <v>184</v>
      </c>
      <c r="C184" s="2" t="s">
        <v>245</v>
      </c>
      <c r="D184" s="72">
        <v>2</v>
      </c>
      <c r="E184" s="3"/>
      <c r="F184" s="23"/>
      <c r="G184" s="3">
        <v>5</v>
      </c>
      <c r="H184" s="23"/>
      <c r="I184" s="3"/>
      <c r="J184" s="23"/>
      <c r="K184" s="3"/>
      <c r="L184" s="23"/>
      <c r="M184" s="3"/>
      <c r="N184" s="23"/>
      <c r="O184" s="3"/>
      <c r="P184" s="23"/>
      <c r="Q184" s="8">
        <f t="shared" si="27"/>
        <v>5</v>
      </c>
      <c r="R184" s="9">
        <f t="shared" si="28"/>
        <v>0</v>
      </c>
    </row>
    <row r="185" spans="1:18" ht="33" customHeight="1">
      <c r="A185" s="12" t="s">
        <v>23</v>
      </c>
      <c r="B185" s="14" t="s">
        <v>364</v>
      </c>
      <c r="C185" s="2" t="s">
        <v>245</v>
      </c>
      <c r="D185" s="72">
        <v>2</v>
      </c>
      <c r="E185" s="3">
        <v>5</v>
      </c>
      <c r="F185" s="23"/>
      <c r="G185" s="3"/>
      <c r="H185" s="23"/>
      <c r="I185" s="3"/>
      <c r="J185" s="23"/>
      <c r="K185" s="3"/>
      <c r="L185" s="23"/>
      <c r="M185" s="3"/>
      <c r="N185" s="23"/>
      <c r="O185" s="3"/>
      <c r="P185" s="23"/>
      <c r="Q185" s="8">
        <f>E185+G185+I185+K185+M185+O185</f>
        <v>5</v>
      </c>
      <c r="R185" s="9">
        <f>F185+H185+J185+L185+N185+P185</f>
        <v>0</v>
      </c>
    </row>
    <row r="186" spans="1:18" ht="37.5" customHeight="1">
      <c r="A186" s="12" t="s">
        <v>24</v>
      </c>
      <c r="B186" s="14" t="s">
        <v>175</v>
      </c>
      <c r="C186" s="2" t="s">
        <v>176</v>
      </c>
      <c r="D186" s="68">
        <v>2</v>
      </c>
      <c r="E186" s="112"/>
      <c r="F186" s="23">
        <v>0</v>
      </c>
      <c r="G186" s="112">
        <v>4</v>
      </c>
      <c r="H186" s="23">
        <v>1</v>
      </c>
      <c r="I186" s="3">
        <v>0</v>
      </c>
      <c r="J186" s="23">
        <v>0</v>
      </c>
      <c r="K186" s="3">
        <v>0</v>
      </c>
      <c r="L186" s="23">
        <v>0</v>
      </c>
      <c r="M186" s="3"/>
      <c r="N186" s="23"/>
      <c r="O186" s="3"/>
      <c r="P186" s="23"/>
      <c r="Q186" s="8">
        <f t="shared" si="27"/>
        <v>4</v>
      </c>
      <c r="R186" s="9">
        <f t="shared" si="28"/>
        <v>1</v>
      </c>
    </row>
    <row r="187" spans="1:18" ht="37.5" customHeight="1">
      <c r="A187" s="12" t="s">
        <v>37</v>
      </c>
      <c r="B187" s="14" t="s">
        <v>355</v>
      </c>
      <c r="C187" s="2" t="s">
        <v>176</v>
      </c>
      <c r="D187" s="68">
        <v>2</v>
      </c>
      <c r="E187" s="112">
        <v>4</v>
      </c>
      <c r="F187" s="23">
        <v>0</v>
      </c>
      <c r="G187" s="112"/>
      <c r="H187" s="23"/>
      <c r="I187" s="3">
        <v>0</v>
      </c>
      <c r="J187" s="23">
        <v>0</v>
      </c>
      <c r="K187" s="3">
        <v>0</v>
      </c>
      <c r="L187" s="23">
        <v>0</v>
      </c>
      <c r="M187" s="3"/>
      <c r="N187" s="23"/>
      <c r="O187" s="3"/>
      <c r="P187" s="23"/>
      <c r="Q187" s="8">
        <f>E187+G187+I187+K187+M187+O187</f>
        <v>4</v>
      </c>
      <c r="R187" s="9">
        <f>F187+H187+J187+L187+N187+P187</f>
        <v>0</v>
      </c>
    </row>
    <row r="188" spans="1:18" ht="34.5" customHeight="1">
      <c r="A188" s="12" t="s">
        <v>46</v>
      </c>
      <c r="B188" s="14" t="s">
        <v>126</v>
      </c>
      <c r="C188" s="2" t="s">
        <v>177</v>
      </c>
      <c r="D188" s="68">
        <v>2</v>
      </c>
      <c r="E188" s="112"/>
      <c r="F188" s="23"/>
      <c r="G188" s="3">
        <v>6</v>
      </c>
      <c r="H188" s="23">
        <v>1</v>
      </c>
      <c r="I188" s="3">
        <v>0</v>
      </c>
      <c r="J188" s="23"/>
      <c r="K188" s="3">
        <v>0</v>
      </c>
      <c r="L188" s="23">
        <v>0</v>
      </c>
      <c r="M188" s="3"/>
      <c r="N188" s="23"/>
      <c r="O188" s="3"/>
      <c r="P188" s="23"/>
      <c r="Q188" s="8">
        <f t="shared" si="27"/>
        <v>6</v>
      </c>
      <c r="R188" s="9">
        <f t="shared" si="28"/>
        <v>1</v>
      </c>
    </row>
    <row r="189" spans="1:18" ht="34.5" customHeight="1">
      <c r="A189" s="12" t="s">
        <v>49</v>
      </c>
      <c r="B189" s="14" t="s">
        <v>355</v>
      </c>
      <c r="C189" s="2" t="s">
        <v>177</v>
      </c>
      <c r="D189" s="68">
        <v>2</v>
      </c>
      <c r="E189" s="112">
        <v>6</v>
      </c>
      <c r="F189" s="23"/>
      <c r="G189" s="3"/>
      <c r="H189" s="23"/>
      <c r="I189" s="3">
        <v>0</v>
      </c>
      <c r="J189" s="23"/>
      <c r="K189" s="3">
        <v>0</v>
      </c>
      <c r="L189" s="23">
        <v>0</v>
      </c>
      <c r="M189" s="3"/>
      <c r="N189" s="23"/>
      <c r="O189" s="3"/>
      <c r="P189" s="23"/>
      <c r="Q189" s="8">
        <f>E189+G189+I189+K189+M189+O189</f>
        <v>6</v>
      </c>
      <c r="R189" s="9">
        <f>F189+H189+J189+L189+N189+P189</f>
        <v>0</v>
      </c>
    </row>
    <row r="190" spans="1:18" ht="34.5" customHeight="1">
      <c r="A190" s="12" t="s">
        <v>50</v>
      </c>
      <c r="B190" s="14" t="s">
        <v>126</v>
      </c>
      <c r="C190" s="2" t="s">
        <v>178</v>
      </c>
      <c r="D190" s="68">
        <v>2</v>
      </c>
      <c r="E190" s="3">
        <v>1</v>
      </c>
      <c r="F190" s="23">
        <v>1</v>
      </c>
      <c r="G190" s="3"/>
      <c r="H190" s="23">
        <v>0</v>
      </c>
      <c r="I190" s="3">
        <v>0</v>
      </c>
      <c r="J190" s="23">
        <v>0</v>
      </c>
      <c r="K190" s="3">
        <v>0</v>
      </c>
      <c r="L190" s="23">
        <v>0</v>
      </c>
      <c r="M190" s="3"/>
      <c r="N190" s="23"/>
      <c r="O190" s="3"/>
      <c r="P190" s="23"/>
      <c r="Q190" s="8">
        <f t="shared" si="27"/>
        <v>1</v>
      </c>
      <c r="R190" s="9">
        <f t="shared" si="28"/>
        <v>1</v>
      </c>
    </row>
    <row r="191" spans="1:18" ht="34.5" customHeight="1">
      <c r="A191" s="12" t="s">
        <v>356</v>
      </c>
      <c r="B191" s="14" t="s">
        <v>355</v>
      </c>
      <c r="C191" s="2" t="s">
        <v>303</v>
      </c>
      <c r="D191" s="68">
        <v>2</v>
      </c>
      <c r="E191" s="3">
        <v>7</v>
      </c>
      <c r="F191" s="23">
        <v>1</v>
      </c>
      <c r="G191" s="3"/>
      <c r="H191" s="23">
        <v>0</v>
      </c>
      <c r="I191" s="3">
        <v>0</v>
      </c>
      <c r="J191" s="23">
        <v>0</v>
      </c>
      <c r="K191" s="3">
        <v>0</v>
      </c>
      <c r="L191" s="23">
        <v>0</v>
      </c>
      <c r="M191" s="3"/>
      <c r="N191" s="23"/>
      <c r="O191" s="3"/>
      <c r="P191" s="23"/>
      <c r="Q191" s="8">
        <f>E191+G191+I191+K191+M191+O191</f>
        <v>7</v>
      </c>
      <c r="R191" s="9">
        <f>F191+H191+J191+L191+N191+P191</f>
        <v>1</v>
      </c>
    </row>
    <row r="192" spans="1:18" ht="35.25" customHeight="1">
      <c r="A192" s="12" t="s">
        <v>365</v>
      </c>
      <c r="B192" s="14" t="s">
        <v>126</v>
      </c>
      <c r="C192" s="2" t="s">
        <v>303</v>
      </c>
      <c r="D192" s="68">
        <v>2</v>
      </c>
      <c r="E192" s="112"/>
      <c r="F192" s="23">
        <v>0</v>
      </c>
      <c r="G192" s="3">
        <v>10</v>
      </c>
      <c r="H192" s="23">
        <v>1</v>
      </c>
      <c r="I192" s="3">
        <v>0</v>
      </c>
      <c r="J192" s="23">
        <v>0</v>
      </c>
      <c r="K192" s="3">
        <v>0</v>
      </c>
      <c r="L192" s="23">
        <v>0</v>
      </c>
      <c r="M192" s="3"/>
      <c r="N192" s="23"/>
      <c r="O192" s="3"/>
      <c r="P192" s="23"/>
      <c r="Q192" s="8">
        <f t="shared" si="27"/>
        <v>10</v>
      </c>
      <c r="R192" s="9">
        <f t="shared" si="28"/>
        <v>1</v>
      </c>
    </row>
    <row r="193" spans="1:18" ht="1.5" customHeight="1" hidden="1">
      <c r="A193" s="12"/>
      <c r="B193" s="14"/>
      <c r="C193" s="2"/>
      <c r="D193" s="68"/>
      <c r="E193" s="3"/>
      <c r="F193" s="23">
        <v>0</v>
      </c>
      <c r="G193" s="3"/>
      <c r="H193" s="23">
        <v>0</v>
      </c>
      <c r="I193" s="3">
        <v>0</v>
      </c>
      <c r="J193" s="23">
        <v>0</v>
      </c>
      <c r="K193" s="3">
        <v>0</v>
      </c>
      <c r="L193" s="23">
        <v>0</v>
      </c>
      <c r="M193" s="3"/>
      <c r="N193" s="23"/>
      <c r="O193" s="3"/>
      <c r="P193" s="23"/>
      <c r="Q193" s="8">
        <f>E193+G193+I193+K193+M193+O193</f>
        <v>0</v>
      </c>
      <c r="R193" s="9">
        <f>F193+H193+J193+L193+N193+P193</f>
        <v>0</v>
      </c>
    </row>
    <row r="194" spans="1:18" ht="17.25" customHeight="1">
      <c r="A194" s="60"/>
      <c r="B194" s="61"/>
      <c r="C194" s="62" t="s">
        <v>12</v>
      </c>
      <c r="D194" s="62"/>
      <c r="E194" s="59">
        <f aca="true" t="shared" si="29" ref="E194:R194">SUM(E177:E193)</f>
        <v>74</v>
      </c>
      <c r="F194" s="59">
        <f t="shared" si="29"/>
        <v>3</v>
      </c>
      <c r="G194" s="59">
        <f t="shared" si="29"/>
        <v>77</v>
      </c>
      <c r="H194" s="59">
        <f t="shared" si="29"/>
        <v>4</v>
      </c>
      <c r="I194" s="59">
        <f t="shared" si="29"/>
        <v>38</v>
      </c>
      <c r="J194" s="59">
        <f t="shared" si="29"/>
        <v>0</v>
      </c>
      <c r="K194" s="59">
        <f t="shared" si="29"/>
        <v>33</v>
      </c>
      <c r="L194" s="59">
        <f t="shared" si="29"/>
        <v>0</v>
      </c>
      <c r="M194" s="59">
        <f t="shared" si="29"/>
        <v>19</v>
      </c>
      <c r="N194" s="59">
        <f t="shared" si="29"/>
        <v>0</v>
      </c>
      <c r="O194" s="59">
        <f t="shared" si="29"/>
        <v>0</v>
      </c>
      <c r="P194" s="59">
        <f t="shared" si="29"/>
        <v>0</v>
      </c>
      <c r="Q194" s="59">
        <f t="shared" si="29"/>
        <v>241</v>
      </c>
      <c r="R194" s="59">
        <f t="shared" si="29"/>
        <v>7</v>
      </c>
    </row>
    <row r="195" spans="1:18" ht="18" customHeight="1">
      <c r="A195" s="135" t="s">
        <v>253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7"/>
    </row>
    <row r="196" spans="1:18" ht="23.25" customHeight="1">
      <c r="A196" s="1">
        <v>1</v>
      </c>
      <c r="B196" s="14" t="s">
        <v>186</v>
      </c>
      <c r="C196" s="2" t="s">
        <v>51</v>
      </c>
      <c r="D196" s="68">
        <v>5</v>
      </c>
      <c r="E196" s="3"/>
      <c r="F196" s="23">
        <v>0</v>
      </c>
      <c r="G196" s="3"/>
      <c r="H196" s="23"/>
      <c r="I196" s="3"/>
      <c r="J196" s="23"/>
      <c r="K196" s="3"/>
      <c r="L196" s="23"/>
      <c r="M196" s="3">
        <v>15</v>
      </c>
      <c r="N196" s="23">
        <v>0</v>
      </c>
      <c r="O196" s="3"/>
      <c r="P196" s="23">
        <v>0</v>
      </c>
      <c r="Q196" s="8">
        <f aca="true" t="shared" si="30" ref="Q196:R201">E196+G196+I196+K196+M196+O196</f>
        <v>15</v>
      </c>
      <c r="R196" s="9">
        <f t="shared" si="30"/>
        <v>0</v>
      </c>
    </row>
    <row r="197" spans="1:18" ht="33.75" customHeight="1">
      <c r="A197" s="1">
        <v>2</v>
      </c>
      <c r="B197" s="14" t="s">
        <v>188</v>
      </c>
      <c r="C197" s="2" t="s">
        <v>34</v>
      </c>
      <c r="D197" s="68">
        <v>5</v>
      </c>
      <c r="E197" s="21"/>
      <c r="F197" s="25"/>
      <c r="G197" s="21"/>
      <c r="H197" s="25"/>
      <c r="I197" s="21"/>
      <c r="J197" s="25">
        <v>0</v>
      </c>
      <c r="K197" s="3"/>
      <c r="L197" s="23"/>
      <c r="M197" s="3">
        <v>10</v>
      </c>
      <c r="N197" s="23"/>
      <c r="O197" s="3">
        <v>0</v>
      </c>
      <c r="P197" s="23">
        <v>0</v>
      </c>
      <c r="Q197" s="8">
        <f t="shared" si="30"/>
        <v>10</v>
      </c>
      <c r="R197" s="9">
        <f t="shared" si="30"/>
        <v>0</v>
      </c>
    </row>
    <row r="198" spans="1:18" ht="46.5" customHeight="1">
      <c r="A198" s="1">
        <v>3</v>
      </c>
      <c r="B198" s="14" t="s">
        <v>101</v>
      </c>
      <c r="C198" s="2" t="s">
        <v>189</v>
      </c>
      <c r="D198" s="68">
        <v>4</v>
      </c>
      <c r="E198" s="3"/>
      <c r="F198" s="23"/>
      <c r="G198" s="3"/>
      <c r="H198" s="23"/>
      <c r="I198" s="3"/>
      <c r="J198" s="23"/>
      <c r="K198" s="3"/>
      <c r="L198" s="23"/>
      <c r="M198" s="3">
        <v>0</v>
      </c>
      <c r="N198" s="23">
        <v>0</v>
      </c>
      <c r="O198" s="3">
        <v>0</v>
      </c>
      <c r="P198" s="23">
        <v>0</v>
      </c>
      <c r="Q198" s="8">
        <f t="shared" si="30"/>
        <v>0</v>
      </c>
      <c r="R198" s="9">
        <f t="shared" si="30"/>
        <v>0</v>
      </c>
    </row>
    <row r="199" spans="1:18" ht="31.5" customHeight="1">
      <c r="A199" s="1">
        <v>4</v>
      </c>
      <c r="B199" s="14" t="s">
        <v>100</v>
      </c>
      <c r="C199" s="2" t="s">
        <v>233</v>
      </c>
      <c r="D199" s="68">
        <v>5</v>
      </c>
      <c r="E199" s="3"/>
      <c r="F199" s="23"/>
      <c r="G199" s="3"/>
      <c r="H199" s="23"/>
      <c r="I199" s="3"/>
      <c r="J199" s="23"/>
      <c r="K199" s="3"/>
      <c r="L199" s="23"/>
      <c r="M199" s="3">
        <v>17</v>
      </c>
      <c r="N199" s="23"/>
      <c r="O199" s="3"/>
      <c r="P199" s="23"/>
      <c r="Q199" s="8">
        <f t="shared" si="30"/>
        <v>17</v>
      </c>
      <c r="R199" s="9">
        <f t="shared" si="30"/>
        <v>0</v>
      </c>
    </row>
    <row r="200" spans="1:18" ht="27.75" customHeight="1">
      <c r="A200" s="1">
        <v>5</v>
      </c>
      <c r="B200" s="14" t="s">
        <v>190</v>
      </c>
      <c r="C200" s="2" t="s">
        <v>191</v>
      </c>
      <c r="D200" s="68">
        <v>4</v>
      </c>
      <c r="E200" s="3"/>
      <c r="F200" s="23"/>
      <c r="G200" s="3">
        <v>25</v>
      </c>
      <c r="H200" s="23">
        <v>1</v>
      </c>
      <c r="I200" s="3">
        <v>21</v>
      </c>
      <c r="J200" s="23">
        <v>1</v>
      </c>
      <c r="K200" s="3">
        <v>16</v>
      </c>
      <c r="L200" s="23"/>
      <c r="M200" s="3">
        <v>0</v>
      </c>
      <c r="N200" s="23">
        <v>0</v>
      </c>
      <c r="O200" s="3">
        <v>0</v>
      </c>
      <c r="P200" s="23">
        <v>0</v>
      </c>
      <c r="Q200" s="8">
        <f t="shared" si="30"/>
        <v>62</v>
      </c>
      <c r="R200" s="9">
        <f t="shared" si="30"/>
        <v>2</v>
      </c>
    </row>
    <row r="201" spans="1:18" ht="27.75" customHeight="1">
      <c r="A201" s="1">
        <v>6</v>
      </c>
      <c r="B201" s="14" t="s">
        <v>346</v>
      </c>
      <c r="C201" s="2" t="s">
        <v>191</v>
      </c>
      <c r="D201" s="68">
        <v>4</v>
      </c>
      <c r="E201" s="3">
        <v>29</v>
      </c>
      <c r="F201" s="23"/>
      <c r="G201" s="3"/>
      <c r="H201" s="23"/>
      <c r="I201" s="3"/>
      <c r="J201" s="23"/>
      <c r="K201" s="3"/>
      <c r="L201" s="23"/>
      <c r="M201" s="3">
        <v>0</v>
      </c>
      <c r="N201" s="23">
        <v>0</v>
      </c>
      <c r="O201" s="3">
        <v>0</v>
      </c>
      <c r="P201" s="23">
        <v>0</v>
      </c>
      <c r="Q201" s="8">
        <f t="shared" si="30"/>
        <v>29</v>
      </c>
      <c r="R201" s="9">
        <f t="shared" si="30"/>
        <v>0</v>
      </c>
    </row>
    <row r="202" spans="1:18" ht="33.75" customHeight="1">
      <c r="A202" s="1">
        <v>7</v>
      </c>
      <c r="B202" s="14" t="s">
        <v>187</v>
      </c>
      <c r="C202" s="2" t="s">
        <v>305</v>
      </c>
      <c r="D202" s="68">
        <v>4</v>
      </c>
      <c r="E202" s="3"/>
      <c r="F202" s="23"/>
      <c r="G202" s="3"/>
      <c r="H202" s="23"/>
      <c r="I202" s="3"/>
      <c r="J202" s="23"/>
      <c r="K202" s="3">
        <v>16</v>
      </c>
      <c r="L202" s="23"/>
      <c r="M202" s="3">
        <v>0</v>
      </c>
      <c r="N202" s="23">
        <v>0</v>
      </c>
      <c r="O202" s="3">
        <v>0</v>
      </c>
      <c r="P202" s="23">
        <v>0</v>
      </c>
      <c r="Q202" s="8">
        <f aca="true" t="shared" si="31" ref="Q202:Q222">E202+G202+I202+K202+M202+O202</f>
        <v>16</v>
      </c>
      <c r="R202" s="9">
        <f aca="true" t="shared" si="32" ref="R202:R222">F202+H202+J202+L202+N202+P202</f>
        <v>0</v>
      </c>
    </row>
    <row r="203" spans="1:18" ht="33" customHeight="1">
      <c r="A203" s="1">
        <v>8</v>
      </c>
      <c r="B203" s="14" t="s">
        <v>187</v>
      </c>
      <c r="C203" s="2" t="s">
        <v>306</v>
      </c>
      <c r="D203" s="68">
        <v>4</v>
      </c>
      <c r="E203" s="3"/>
      <c r="F203" s="23"/>
      <c r="G203" s="3"/>
      <c r="H203" s="23"/>
      <c r="I203" s="3"/>
      <c r="J203" s="23"/>
      <c r="K203" s="3">
        <v>24</v>
      </c>
      <c r="L203" s="23"/>
      <c r="M203" s="3">
        <v>0</v>
      </c>
      <c r="N203" s="23">
        <v>0</v>
      </c>
      <c r="O203" s="3">
        <v>0</v>
      </c>
      <c r="P203" s="23">
        <v>0</v>
      </c>
      <c r="Q203" s="8">
        <f t="shared" si="31"/>
        <v>24</v>
      </c>
      <c r="R203" s="9">
        <f t="shared" si="32"/>
        <v>0</v>
      </c>
    </row>
    <row r="204" spans="1:18" ht="45.75" customHeight="1">
      <c r="A204" s="1">
        <v>9</v>
      </c>
      <c r="B204" s="14" t="s">
        <v>187</v>
      </c>
      <c r="C204" s="2" t="s">
        <v>325</v>
      </c>
      <c r="D204" s="68">
        <v>4</v>
      </c>
      <c r="E204" s="3">
        <v>0</v>
      </c>
      <c r="F204" s="23"/>
      <c r="G204" s="3"/>
      <c r="H204" s="23"/>
      <c r="I204" s="3"/>
      <c r="J204" s="23"/>
      <c r="K204" s="3">
        <v>8</v>
      </c>
      <c r="L204" s="23"/>
      <c r="M204" s="3"/>
      <c r="N204" s="23">
        <v>0</v>
      </c>
      <c r="O204" s="3">
        <v>0</v>
      </c>
      <c r="P204" s="23">
        <v>0</v>
      </c>
      <c r="Q204" s="8">
        <f t="shared" si="31"/>
        <v>8</v>
      </c>
      <c r="R204" s="9">
        <f t="shared" si="32"/>
        <v>0</v>
      </c>
    </row>
    <row r="205" spans="1:20" ht="46.5" customHeight="1">
      <c r="A205" s="1">
        <v>10</v>
      </c>
      <c r="B205" s="14" t="s">
        <v>101</v>
      </c>
      <c r="C205" s="2" t="s">
        <v>272</v>
      </c>
      <c r="D205" s="68">
        <v>5</v>
      </c>
      <c r="E205" s="3"/>
      <c r="F205" s="23"/>
      <c r="G205" s="3">
        <v>20</v>
      </c>
      <c r="H205" s="23"/>
      <c r="I205" s="3">
        <v>17</v>
      </c>
      <c r="J205" s="23"/>
      <c r="K205" s="3"/>
      <c r="L205" s="23"/>
      <c r="M205" s="3"/>
      <c r="N205" s="23"/>
      <c r="O205" s="3"/>
      <c r="P205" s="23"/>
      <c r="Q205" s="8">
        <f aca="true" t="shared" si="33" ref="Q205:R207">E205+G205+I205+K205+M205+O205</f>
        <v>37</v>
      </c>
      <c r="R205" s="9">
        <f t="shared" si="33"/>
        <v>0</v>
      </c>
      <c r="T205" t="s">
        <v>54</v>
      </c>
    </row>
    <row r="206" spans="1:18" ht="38.25" customHeight="1">
      <c r="A206" s="1">
        <v>11</v>
      </c>
      <c r="B206" s="14" t="s">
        <v>101</v>
      </c>
      <c r="C206" s="2" t="s">
        <v>273</v>
      </c>
      <c r="D206" s="68">
        <v>5</v>
      </c>
      <c r="E206" s="3"/>
      <c r="F206" s="23"/>
      <c r="G206" s="3">
        <v>24</v>
      </c>
      <c r="H206" s="23">
        <v>1</v>
      </c>
      <c r="I206" s="3">
        <v>10</v>
      </c>
      <c r="J206" s="23"/>
      <c r="K206" s="3"/>
      <c r="L206" s="23"/>
      <c r="M206" s="3"/>
      <c r="N206" s="23"/>
      <c r="O206" s="3"/>
      <c r="P206" s="23"/>
      <c r="Q206" s="8">
        <f t="shared" si="33"/>
        <v>34</v>
      </c>
      <c r="R206" s="9">
        <f t="shared" si="33"/>
        <v>1</v>
      </c>
    </row>
    <row r="207" spans="1:18" ht="37.5" customHeight="1">
      <c r="A207" s="1">
        <v>12</v>
      </c>
      <c r="B207" s="14" t="s">
        <v>101</v>
      </c>
      <c r="C207" s="2" t="s">
        <v>274</v>
      </c>
      <c r="D207" s="68">
        <v>5</v>
      </c>
      <c r="E207" s="3"/>
      <c r="F207" s="23"/>
      <c r="G207" s="3">
        <v>13</v>
      </c>
      <c r="H207" s="23"/>
      <c r="I207" s="3">
        <v>14</v>
      </c>
      <c r="J207" s="23"/>
      <c r="K207" s="3"/>
      <c r="L207" s="23"/>
      <c r="M207" s="3"/>
      <c r="N207" s="23"/>
      <c r="O207" s="3"/>
      <c r="P207" s="23"/>
      <c r="Q207" s="8">
        <f t="shared" si="33"/>
        <v>27</v>
      </c>
      <c r="R207" s="9">
        <f t="shared" si="33"/>
        <v>0</v>
      </c>
    </row>
    <row r="208" spans="1:18" ht="39" customHeight="1">
      <c r="A208" s="1">
        <v>13</v>
      </c>
      <c r="B208" s="14" t="s">
        <v>101</v>
      </c>
      <c r="C208" s="2" t="s">
        <v>271</v>
      </c>
      <c r="D208" s="68">
        <v>5</v>
      </c>
      <c r="E208" s="3"/>
      <c r="F208" s="23"/>
      <c r="G208" s="3">
        <v>22</v>
      </c>
      <c r="H208" s="23">
        <v>1</v>
      </c>
      <c r="I208" s="3">
        <v>16</v>
      </c>
      <c r="J208" s="23"/>
      <c r="K208" s="3"/>
      <c r="L208" s="23"/>
      <c r="M208" s="3"/>
      <c r="N208" s="23"/>
      <c r="O208" s="3"/>
      <c r="P208" s="23"/>
      <c r="Q208" s="8">
        <f>E208+G208+I208+K208+M208+O208</f>
        <v>38</v>
      </c>
      <c r="R208" s="9">
        <f t="shared" si="32"/>
        <v>1</v>
      </c>
    </row>
    <row r="209" spans="1:18" ht="33.75" customHeight="1">
      <c r="A209" s="1">
        <v>14</v>
      </c>
      <c r="B209" s="14" t="s">
        <v>101</v>
      </c>
      <c r="C209" s="2" t="s">
        <v>234</v>
      </c>
      <c r="D209" s="68">
        <v>4</v>
      </c>
      <c r="E209" s="3"/>
      <c r="F209" s="23"/>
      <c r="G209" s="3"/>
      <c r="H209" s="23"/>
      <c r="I209" s="3"/>
      <c r="J209" s="23"/>
      <c r="K209" s="3">
        <v>18</v>
      </c>
      <c r="L209" s="23"/>
      <c r="M209" s="3"/>
      <c r="N209" s="23"/>
      <c r="O209" s="3"/>
      <c r="P209" s="23"/>
      <c r="Q209" s="8">
        <f t="shared" si="31"/>
        <v>18</v>
      </c>
      <c r="R209" s="9">
        <f t="shared" si="32"/>
        <v>0</v>
      </c>
    </row>
    <row r="210" spans="1:18" ht="35.25" customHeight="1">
      <c r="A210" s="1">
        <v>15</v>
      </c>
      <c r="B210" s="14" t="s">
        <v>340</v>
      </c>
      <c r="C210" s="2" t="s">
        <v>271</v>
      </c>
      <c r="D210" s="68">
        <v>5</v>
      </c>
      <c r="E210" s="3">
        <v>21</v>
      </c>
      <c r="F210" s="23">
        <v>1</v>
      </c>
      <c r="G210" s="3"/>
      <c r="H210" s="23"/>
      <c r="I210" s="3"/>
      <c r="J210" s="23"/>
      <c r="K210" s="3"/>
      <c r="L210" s="23"/>
      <c r="M210" s="3"/>
      <c r="N210" s="23"/>
      <c r="O210" s="3"/>
      <c r="P210" s="23"/>
      <c r="Q210" s="8">
        <f t="shared" si="31"/>
        <v>21</v>
      </c>
      <c r="R210" s="9">
        <f t="shared" si="32"/>
        <v>1</v>
      </c>
    </row>
    <row r="211" spans="1:18" ht="36.75" customHeight="1">
      <c r="A211" s="1">
        <v>16</v>
      </c>
      <c r="B211" s="14" t="s">
        <v>340</v>
      </c>
      <c r="C211" s="2" t="s">
        <v>273</v>
      </c>
      <c r="D211" s="68">
        <v>5</v>
      </c>
      <c r="E211" s="3">
        <v>18</v>
      </c>
      <c r="F211" s="23"/>
      <c r="G211" s="3"/>
      <c r="H211" s="23"/>
      <c r="I211" s="3"/>
      <c r="J211" s="23"/>
      <c r="K211" s="3"/>
      <c r="L211" s="23"/>
      <c r="M211" s="3"/>
      <c r="N211" s="23"/>
      <c r="O211" s="3"/>
      <c r="P211" s="23"/>
      <c r="Q211" s="8">
        <f t="shared" si="31"/>
        <v>18</v>
      </c>
      <c r="R211" s="9">
        <f t="shared" si="32"/>
        <v>0</v>
      </c>
    </row>
    <row r="212" spans="1:18" ht="39" customHeight="1">
      <c r="A212" s="1">
        <v>17</v>
      </c>
      <c r="B212" s="14" t="s">
        <v>340</v>
      </c>
      <c r="C212" s="2" t="s">
        <v>272</v>
      </c>
      <c r="D212" s="68">
        <v>5</v>
      </c>
      <c r="E212" s="3">
        <v>17</v>
      </c>
      <c r="F212" s="23">
        <v>1</v>
      </c>
      <c r="G212" s="3"/>
      <c r="H212" s="23"/>
      <c r="I212" s="3"/>
      <c r="J212" s="23"/>
      <c r="K212" s="3"/>
      <c r="L212" s="23"/>
      <c r="M212" s="3"/>
      <c r="N212" s="23"/>
      <c r="O212" s="3"/>
      <c r="P212" s="23"/>
      <c r="Q212" s="8">
        <f t="shared" si="31"/>
        <v>17</v>
      </c>
      <c r="R212" s="9">
        <f t="shared" si="32"/>
        <v>1</v>
      </c>
    </row>
    <row r="213" spans="1:18" ht="39" customHeight="1">
      <c r="A213" s="1">
        <v>18</v>
      </c>
      <c r="B213" s="14" t="s">
        <v>340</v>
      </c>
      <c r="C213" s="2" t="s">
        <v>274</v>
      </c>
      <c r="D213" s="68">
        <v>5</v>
      </c>
      <c r="E213" s="3">
        <v>20</v>
      </c>
      <c r="F213" s="23">
        <v>1</v>
      </c>
      <c r="G213" s="3"/>
      <c r="H213" s="23"/>
      <c r="I213" s="3"/>
      <c r="J213" s="23"/>
      <c r="K213" s="3"/>
      <c r="L213" s="23"/>
      <c r="M213" s="3"/>
      <c r="N213" s="23"/>
      <c r="O213" s="3"/>
      <c r="P213" s="23"/>
      <c r="Q213" s="8">
        <f t="shared" si="31"/>
        <v>20</v>
      </c>
      <c r="R213" s="9">
        <f t="shared" si="32"/>
        <v>1</v>
      </c>
    </row>
    <row r="214" spans="1:18" ht="38.25" customHeight="1">
      <c r="A214" s="1">
        <v>19</v>
      </c>
      <c r="B214" s="14" t="s">
        <v>126</v>
      </c>
      <c r="C214" s="2" t="s">
        <v>192</v>
      </c>
      <c r="D214" s="68">
        <v>2</v>
      </c>
      <c r="E214" s="3"/>
      <c r="F214" s="23"/>
      <c r="G214" s="3">
        <v>9</v>
      </c>
      <c r="H214" s="23">
        <v>2</v>
      </c>
      <c r="I214" s="3"/>
      <c r="J214" s="23"/>
      <c r="K214" s="3"/>
      <c r="L214" s="23"/>
      <c r="M214" s="3"/>
      <c r="N214" s="23"/>
      <c r="O214" s="3"/>
      <c r="P214" s="23"/>
      <c r="Q214" s="8">
        <f t="shared" si="31"/>
        <v>9</v>
      </c>
      <c r="R214" s="9">
        <f t="shared" si="32"/>
        <v>2</v>
      </c>
    </row>
    <row r="215" spans="1:18" ht="1.5" customHeight="1">
      <c r="A215" s="1"/>
      <c r="B215" s="14" t="s">
        <v>355</v>
      </c>
      <c r="C215" s="2" t="s">
        <v>192</v>
      </c>
      <c r="D215" s="68">
        <v>2</v>
      </c>
      <c r="E215" s="3"/>
      <c r="F215" s="23"/>
      <c r="G215" s="3"/>
      <c r="H215" s="23"/>
      <c r="I215" s="3"/>
      <c r="J215" s="23"/>
      <c r="K215" s="3"/>
      <c r="L215" s="23"/>
      <c r="M215" s="3"/>
      <c r="N215" s="23"/>
      <c r="O215" s="3"/>
      <c r="P215" s="23"/>
      <c r="Q215" s="8">
        <f>E215+G215+I215+K215+M215+O215</f>
        <v>0</v>
      </c>
      <c r="R215" s="9">
        <f>F215+H215+J215+L215+N215+P215</f>
        <v>0</v>
      </c>
    </row>
    <row r="216" spans="1:18" ht="33.75" customHeight="1">
      <c r="A216" s="1">
        <v>20</v>
      </c>
      <c r="B216" s="14" t="s">
        <v>126</v>
      </c>
      <c r="C216" s="2" t="s">
        <v>193</v>
      </c>
      <c r="D216" s="68">
        <v>2</v>
      </c>
      <c r="E216" s="3"/>
      <c r="F216" s="23"/>
      <c r="G216" s="3">
        <v>10</v>
      </c>
      <c r="H216" s="23">
        <v>2</v>
      </c>
      <c r="I216" s="3"/>
      <c r="J216" s="23"/>
      <c r="K216" s="3"/>
      <c r="L216" s="23"/>
      <c r="M216" s="3"/>
      <c r="N216" s="23"/>
      <c r="O216" s="3"/>
      <c r="P216" s="23"/>
      <c r="Q216" s="8">
        <f t="shared" si="31"/>
        <v>10</v>
      </c>
      <c r="R216" s="9">
        <f t="shared" si="32"/>
        <v>2</v>
      </c>
    </row>
    <row r="217" spans="1:18" ht="33.75" customHeight="1">
      <c r="A217" s="1">
        <v>21</v>
      </c>
      <c r="B217" s="14" t="s">
        <v>355</v>
      </c>
      <c r="C217" s="2" t="s">
        <v>193</v>
      </c>
      <c r="D217" s="68">
        <v>2</v>
      </c>
      <c r="E217" s="3">
        <v>12</v>
      </c>
      <c r="F217" s="23"/>
      <c r="G217" s="3"/>
      <c r="H217" s="23"/>
      <c r="I217" s="3"/>
      <c r="J217" s="23"/>
      <c r="K217" s="3"/>
      <c r="L217" s="23"/>
      <c r="M217" s="3"/>
      <c r="N217" s="23"/>
      <c r="O217" s="3"/>
      <c r="P217" s="23"/>
      <c r="Q217" s="8">
        <f>E217+G217+I217+K217+M217+O217</f>
        <v>12</v>
      </c>
      <c r="R217" s="9">
        <f>F217+H217+J217+L217+N217+P217</f>
        <v>0</v>
      </c>
    </row>
    <row r="218" spans="1:18" ht="34.5" customHeight="1">
      <c r="A218" s="1">
        <v>22</v>
      </c>
      <c r="B218" s="14" t="s">
        <v>126</v>
      </c>
      <c r="C218" s="2" t="s">
        <v>194</v>
      </c>
      <c r="D218" s="68">
        <v>2</v>
      </c>
      <c r="E218" s="3"/>
      <c r="F218" s="23"/>
      <c r="G218" s="3">
        <v>6</v>
      </c>
      <c r="H218" s="23"/>
      <c r="I218" s="3"/>
      <c r="J218" s="23"/>
      <c r="K218" s="3"/>
      <c r="L218" s="23"/>
      <c r="M218" s="3"/>
      <c r="N218" s="23"/>
      <c r="O218" s="3"/>
      <c r="P218" s="23"/>
      <c r="Q218" s="8">
        <f t="shared" si="31"/>
        <v>6</v>
      </c>
      <c r="R218" s="9">
        <f t="shared" si="32"/>
        <v>0</v>
      </c>
    </row>
    <row r="219" spans="1:18" ht="33.75" customHeight="1">
      <c r="A219" s="1">
        <v>23</v>
      </c>
      <c r="B219" s="14" t="s">
        <v>355</v>
      </c>
      <c r="C219" s="2" t="s">
        <v>194</v>
      </c>
      <c r="D219" s="68">
        <v>2</v>
      </c>
      <c r="E219" s="3">
        <v>10</v>
      </c>
      <c r="F219" s="23">
        <v>1</v>
      </c>
      <c r="G219" s="3"/>
      <c r="H219" s="23"/>
      <c r="I219" s="3"/>
      <c r="J219" s="23"/>
      <c r="K219" s="3"/>
      <c r="L219" s="23"/>
      <c r="M219" s="3"/>
      <c r="N219" s="23"/>
      <c r="O219" s="3"/>
      <c r="P219" s="23"/>
      <c r="Q219" s="8">
        <f t="shared" si="31"/>
        <v>10</v>
      </c>
      <c r="R219" s="9">
        <f t="shared" si="32"/>
        <v>1</v>
      </c>
    </row>
    <row r="220" spans="1:18" ht="36" customHeight="1">
      <c r="A220" s="1">
        <v>24</v>
      </c>
      <c r="B220" s="14" t="s">
        <v>126</v>
      </c>
      <c r="C220" s="2" t="s">
        <v>317</v>
      </c>
      <c r="D220" s="68">
        <v>2</v>
      </c>
      <c r="E220" s="112"/>
      <c r="F220" s="23"/>
      <c r="G220" s="3">
        <v>6</v>
      </c>
      <c r="H220" s="23"/>
      <c r="I220" s="3"/>
      <c r="J220" s="23"/>
      <c r="K220" s="3"/>
      <c r="L220" s="23"/>
      <c r="M220" s="3"/>
      <c r="N220" s="23"/>
      <c r="O220" s="3"/>
      <c r="P220" s="23"/>
      <c r="Q220" s="8">
        <f t="shared" si="31"/>
        <v>6</v>
      </c>
      <c r="R220" s="9">
        <f t="shared" si="32"/>
        <v>0</v>
      </c>
    </row>
    <row r="221" spans="1:18" ht="36" customHeight="1">
      <c r="A221" s="1">
        <v>25</v>
      </c>
      <c r="B221" s="14" t="s">
        <v>355</v>
      </c>
      <c r="C221" s="2" t="s">
        <v>317</v>
      </c>
      <c r="D221" s="68">
        <v>2</v>
      </c>
      <c r="E221" s="112">
        <v>8</v>
      </c>
      <c r="F221" s="23"/>
      <c r="G221" s="3"/>
      <c r="H221" s="23"/>
      <c r="I221" s="3"/>
      <c r="J221" s="23"/>
      <c r="K221" s="3"/>
      <c r="L221" s="23"/>
      <c r="M221" s="3"/>
      <c r="N221" s="23"/>
      <c r="O221" s="3"/>
      <c r="P221" s="23"/>
      <c r="Q221" s="8">
        <f>E221+G221+I221+K221+M221+O221</f>
        <v>8</v>
      </c>
      <c r="R221" s="9">
        <f>F221+H221+J221+L221+N221+P221</f>
        <v>0</v>
      </c>
    </row>
    <row r="222" spans="1:18" ht="39" customHeight="1">
      <c r="A222" s="1">
        <v>26</v>
      </c>
      <c r="B222" s="14" t="s">
        <v>126</v>
      </c>
      <c r="C222" s="2" t="s">
        <v>318</v>
      </c>
      <c r="D222" s="68">
        <v>2</v>
      </c>
      <c r="E222" s="112"/>
      <c r="F222" s="23"/>
      <c r="G222" s="3">
        <v>3</v>
      </c>
      <c r="H222" s="23"/>
      <c r="I222" s="3">
        <v>0</v>
      </c>
      <c r="J222" s="23">
        <v>0</v>
      </c>
      <c r="K222" s="3">
        <v>0</v>
      </c>
      <c r="L222" s="23">
        <v>0</v>
      </c>
      <c r="M222" s="3"/>
      <c r="N222" s="23"/>
      <c r="O222" s="3"/>
      <c r="P222" s="23"/>
      <c r="Q222" s="8">
        <f t="shared" si="31"/>
        <v>3</v>
      </c>
      <c r="R222" s="9">
        <f t="shared" si="32"/>
        <v>0</v>
      </c>
    </row>
    <row r="223" spans="1:18" ht="39" customHeight="1">
      <c r="A223" s="1">
        <v>27</v>
      </c>
      <c r="B223" s="14" t="s">
        <v>355</v>
      </c>
      <c r="C223" s="2" t="s">
        <v>318</v>
      </c>
      <c r="D223" s="68">
        <v>2</v>
      </c>
      <c r="E223" s="112">
        <v>5</v>
      </c>
      <c r="F223" s="23">
        <v>1</v>
      </c>
      <c r="G223" s="3"/>
      <c r="H223" s="23"/>
      <c r="I223" s="3">
        <v>0</v>
      </c>
      <c r="J223" s="23">
        <v>0</v>
      </c>
      <c r="K223" s="3">
        <v>0</v>
      </c>
      <c r="L223" s="23">
        <v>0</v>
      </c>
      <c r="M223" s="3"/>
      <c r="N223" s="23"/>
      <c r="O223" s="3"/>
      <c r="P223" s="23"/>
      <c r="Q223" s="8">
        <f>E223+G223+I223+K223+M223+O223</f>
        <v>5</v>
      </c>
      <c r="R223" s="9">
        <f>F223+H223+J223+L223+N223+P223</f>
        <v>1</v>
      </c>
    </row>
    <row r="224" spans="1:18" ht="23.25" customHeight="1">
      <c r="A224" s="60"/>
      <c r="B224" s="61"/>
      <c r="C224" s="62" t="s">
        <v>12</v>
      </c>
      <c r="D224" s="62"/>
      <c r="E224" s="59">
        <f>SUM(E196:E223)</f>
        <v>140</v>
      </c>
      <c r="F224" s="59">
        <f aca="true" t="shared" si="34" ref="F224:R224">SUM(F196:F222)</f>
        <v>4</v>
      </c>
      <c r="G224" s="59">
        <f t="shared" si="34"/>
        <v>138</v>
      </c>
      <c r="H224" s="59">
        <f t="shared" si="34"/>
        <v>7</v>
      </c>
      <c r="I224" s="59">
        <f t="shared" si="34"/>
        <v>78</v>
      </c>
      <c r="J224" s="59">
        <f t="shared" si="34"/>
        <v>1</v>
      </c>
      <c r="K224" s="59">
        <f t="shared" si="34"/>
        <v>82</v>
      </c>
      <c r="L224" s="59">
        <f t="shared" si="34"/>
        <v>0</v>
      </c>
      <c r="M224" s="59">
        <f t="shared" si="34"/>
        <v>42</v>
      </c>
      <c r="N224" s="59">
        <f t="shared" si="34"/>
        <v>0</v>
      </c>
      <c r="O224" s="59">
        <f t="shared" si="34"/>
        <v>0</v>
      </c>
      <c r="P224" s="59">
        <f t="shared" si="34"/>
        <v>0</v>
      </c>
      <c r="Q224" s="59">
        <f>SUM(Q196:Q223)</f>
        <v>480</v>
      </c>
      <c r="R224" s="59">
        <f t="shared" si="34"/>
        <v>12</v>
      </c>
    </row>
    <row r="225" spans="1:18" ht="22.5" customHeight="1">
      <c r="A225" s="138" t="s">
        <v>254</v>
      </c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40"/>
    </row>
    <row r="226" spans="1:18" ht="33" customHeight="1">
      <c r="A226" s="11">
        <v>1</v>
      </c>
      <c r="B226" s="14" t="s">
        <v>195</v>
      </c>
      <c r="C226" s="2" t="s">
        <v>28</v>
      </c>
      <c r="D226" s="68">
        <v>5</v>
      </c>
      <c r="E226" s="3"/>
      <c r="F226" s="23"/>
      <c r="G226" s="3"/>
      <c r="H226" s="23"/>
      <c r="I226" s="3"/>
      <c r="J226" s="23"/>
      <c r="K226" s="3"/>
      <c r="L226" s="23"/>
      <c r="M226" s="3">
        <v>12</v>
      </c>
      <c r="N226" s="23">
        <v>1</v>
      </c>
      <c r="O226" s="3">
        <v>0</v>
      </c>
      <c r="P226" s="23">
        <v>0</v>
      </c>
      <c r="Q226" s="8">
        <f>E226+G226+I226+K226+M226+O226</f>
        <v>12</v>
      </c>
      <c r="R226" s="9">
        <f>F226+H226+J226+L226+N226+P226</f>
        <v>1</v>
      </c>
    </row>
    <row r="227" spans="1:18" ht="1.5" customHeight="1">
      <c r="A227" s="11">
        <v>2</v>
      </c>
      <c r="B227" s="14"/>
      <c r="C227" s="2"/>
      <c r="D227" s="68"/>
      <c r="E227" s="3"/>
      <c r="F227" s="23"/>
      <c r="G227" s="3"/>
      <c r="H227" s="23"/>
      <c r="I227" s="3"/>
      <c r="J227" s="23"/>
      <c r="K227" s="3"/>
      <c r="L227" s="23"/>
      <c r="M227" s="3"/>
      <c r="N227" s="23">
        <v>0</v>
      </c>
      <c r="O227" s="3">
        <v>0</v>
      </c>
      <c r="P227" s="23">
        <v>0</v>
      </c>
      <c r="Q227" s="8">
        <f aca="true" t="shared" si="35" ref="Q227:Q235">E227+G227+I227+K227+M227+O227</f>
        <v>0</v>
      </c>
      <c r="R227" s="9">
        <f aca="true" t="shared" si="36" ref="R227:R235">F227+H227+J227+L227+N227+P227</f>
        <v>0</v>
      </c>
    </row>
    <row r="228" spans="1:18" ht="23.25" customHeight="1">
      <c r="A228" s="11">
        <v>3</v>
      </c>
      <c r="B228" s="14" t="s">
        <v>197</v>
      </c>
      <c r="C228" s="2" t="s">
        <v>55</v>
      </c>
      <c r="D228" s="68">
        <v>5</v>
      </c>
      <c r="E228" s="3"/>
      <c r="F228" s="23"/>
      <c r="G228" s="3"/>
      <c r="H228" s="34"/>
      <c r="I228" s="3"/>
      <c r="J228" s="23"/>
      <c r="K228" s="3"/>
      <c r="L228" s="23"/>
      <c r="M228" s="3">
        <v>10</v>
      </c>
      <c r="N228" s="23"/>
      <c r="O228" s="3"/>
      <c r="P228" s="23"/>
      <c r="Q228" s="8">
        <f t="shared" si="35"/>
        <v>10</v>
      </c>
      <c r="R228" s="9">
        <f t="shared" si="36"/>
        <v>0</v>
      </c>
    </row>
    <row r="229" spans="1:18" ht="50.25" customHeight="1">
      <c r="A229" s="11">
        <v>4</v>
      </c>
      <c r="B229" s="14" t="s">
        <v>198</v>
      </c>
      <c r="C229" s="2" t="s">
        <v>269</v>
      </c>
      <c r="D229" s="68">
        <v>4</v>
      </c>
      <c r="E229" s="3"/>
      <c r="F229" s="23"/>
      <c r="G229" s="3">
        <v>20</v>
      </c>
      <c r="H229" s="34">
        <v>1</v>
      </c>
      <c r="I229" s="3">
        <v>16</v>
      </c>
      <c r="J229" s="23">
        <v>1</v>
      </c>
      <c r="K229" s="3">
        <v>19</v>
      </c>
      <c r="L229" s="23"/>
      <c r="M229" s="3"/>
      <c r="N229" s="23"/>
      <c r="O229" s="3"/>
      <c r="P229" s="23"/>
      <c r="Q229" s="8">
        <f t="shared" si="35"/>
        <v>55</v>
      </c>
      <c r="R229" s="9">
        <f t="shared" si="36"/>
        <v>2</v>
      </c>
    </row>
    <row r="230" spans="1:18" ht="2.25" customHeight="1">
      <c r="A230" s="11">
        <v>5</v>
      </c>
      <c r="B230" s="14" t="s">
        <v>198</v>
      </c>
      <c r="C230" s="2" t="s">
        <v>270</v>
      </c>
      <c r="D230" s="68">
        <v>4</v>
      </c>
      <c r="E230" s="112"/>
      <c r="F230" s="23"/>
      <c r="G230" s="3"/>
      <c r="H230" s="34"/>
      <c r="I230" s="3"/>
      <c r="J230" s="23"/>
      <c r="K230" s="3"/>
      <c r="L230" s="23"/>
      <c r="M230" s="3"/>
      <c r="N230" s="23"/>
      <c r="O230" s="3"/>
      <c r="P230" s="23"/>
      <c r="Q230" s="8">
        <f>E230+G230+I230+K230+M230+O230</f>
        <v>0</v>
      </c>
      <c r="R230" s="9">
        <f>F230+H230+J230+L230+N230+P230</f>
        <v>0</v>
      </c>
    </row>
    <row r="231" spans="1:18" ht="58.5" customHeight="1">
      <c r="A231" s="11">
        <v>6</v>
      </c>
      <c r="B231" s="14" t="s">
        <v>347</v>
      </c>
      <c r="C231" s="2" t="s">
        <v>270</v>
      </c>
      <c r="D231" s="68">
        <v>4</v>
      </c>
      <c r="E231" s="3">
        <v>15</v>
      </c>
      <c r="F231" s="23"/>
      <c r="G231" s="3"/>
      <c r="H231" s="34"/>
      <c r="I231" s="3"/>
      <c r="J231" s="23"/>
      <c r="K231" s="3"/>
      <c r="L231" s="23"/>
      <c r="M231" s="3"/>
      <c r="N231" s="23"/>
      <c r="O231" s="3"/>
      <c r="P231" s="23"/>
      <c r="Q231" s="8">
        <f>E231+G231+I231+K231+M231+O231</f>
        <v>15</v>
      </c>
      <c r="R231" s="9">
        <f>F231+H231+J231+L231+N231+P231</f>
        <v>0</v>
      </c>
    </row>
    <row r="232" spans="1:18" ht="13.5" customHeight="1" hidden="1">
      <c r="A232" s="11"/>
      <c r="B232" s="14"/>
      <c r="C232" s="2"/>
      <c r="D232" s="68"/>
      <c r="E232" s="112"/>
      <c r="F232" s="23"/>
      <c r="G232" s="3"/>
      <c r="H232" s="34"/>
      <c r="I232" s="3"/>
      <c r="J232" s="23"/>
      <c r="K232" s="3"/>
      <c r="L232" s="23"/>
      <c r="M232" s="3"/>
      <c r="N232" s="23"/>
      <c r="O232" s="3"/>
      <c r="P232" s="23"/>
      <c r="Q232" s="8">
        <f t="shared" si="35"/>
        <v>0</v>
      </c>
      <c r="R232" s="9">
        <f t="shared" si="36"/>
        <v>0</v>
      </c>
    </row>
    <row r="233" spans="1:19" ht="59.25" customHeight="1">
      <c r="A233" s="11">
        <v>7</v>
      </c>
      <c r="B233" s="14" t="s">
        <v>199</v>
      </c>
      <c r="C233" s="2" t="s">
        <v>331</v>
      </c>
      <c r="D233" s="68">
        <v>2</v>
      </c>
      <c r="E233" s="112"/>
      <c r="F233" s="23"/>
      <c r="G233" s="3">
        <v>5</v>
      </c>
      <c r="H233" s="34"/>
      <c r="I233" s="3"/>
      <c r="J233" s="23">
        <v>0</v>
      </c>
      <c r="K233" s="3"/>
      <c r="L233" s="23"/>
      <c r="M233" s="3"/>
      <c r="N233" s="23">
        <v>0</v>
      </c>
      <c r="O233" s="3"/>
      <c r="P233" s="23">
        <v>0</v>
      </c>
      <c r="Q233" s="8">
        <f t="shared" si="35"/>
        <v>5</v>
      </c>
      <c r="R233" s="9">
        <f t="shared" si="36"/>
        <v>0</v>
      </c>
      <c r="S233" t="s">
        <v>54</v>
      </c>
    </row>
    <row r="234" spans="1:18" ht="45.75" customHeight="1">
      <c r="A234" s="11"/>
      <c r="B234" s="14" t="s">
        <v>366</v>
      </c>
      <c r="C234" s="2" t="s">
        <v>200</v>
      </c>
      <c r="D234" s="68">
        <v>2</v>
      </c>
      <c r="E234" s="112">
        <v>9</v>
      </c>
      <c r="F234" s="23"/>
      <c r="G234" s="3"/>
      <c r="H234" s="34"/>
      <c r="I234" s="3"/>
      <c r="J234" s="23">
        <v>0</v>
      </c>
      <c r="K234" s="3"/>
      <c r="L234" s="23"/>
      <c r="M234" s="3"/>
      <c r="N234" s="23">
        <v>0</v>
      </c>
      <c r="O234" s="3"/>
      <c r="P234" s="23">
        <v>0</v>
      </c>
      <c r="Q234" s="8">
        <f>E234+G234+I234+K234+M234+O234</f>
        <v>9</v>
      </c>
      <c r="R234" s="9">
        <f>F234+H234+J234+L234+N234+P234</f>
        <v>0</v>
      </c>
    </row>
    <row r="235" spans="1:18" ht="45" customHeight="1">
      <c r="A235" s="11">
        <v>8</v>
      </c>
      <c r="B235" s="14" t="s">
        <v>199</v>
      </c>
      <c r="C235" s="2" t="s">
        <v>200</v>
      </c>
      <c r="D235" s="68">
        <v>2</v>
      </c>
      <c r="E235" s="112"/>
      <c r="F235" s="23"/>
      <c r="G235" s="3">
        <v>7</v>
      </c>
      <c r="H235" s="34"/>
      <c r="I235" s="3"/>
      <c r="J235" s="23">
        <v>0</v>
      </c>
      <c r="K235" s="3"/>
      <c r="L235" s="23"/>
      <c r="M235" s="3"/>
      <c r="N235" s="23">
        <v>0</v>
      </c>
      <c r="O235" s="3"/>
      <c r="P235" s="23">
        <v>0</v>
      </c>
      <c r="Q235" s="8">
        <f t="shared" si="35"/>
        <v>7</v>
      </c>
      <c r="R235" s="9">
        <f t="shared" si="36"/>
        <v>0</v>
      </c>
    </row>
    <row r="236" spans="1:18" ht="17.25" customHeight="1">
      <c r="A236" s="60"/>
      <c r="B236" s="61"/>
      <c r="C236" s="63" t="s">
        <v>12</v>
      </c>
      <c r="D236" s="63"/>
      <c r="E236" s="59">
        <f>SUM(E226:E235)</f>
        <v>24</v>
      </c>
      <c r="F236" s="59">
        <f>F226+F227+F235</f>
        <v>0</v>
      </c>
      <c r="G236" s="59">
        <f>SUM(G226:G235)</f>
        <v>32</v>
      </c>
      <c r="H236" s="59">
        <f>H226+H227+H235</f>
        <v>0</v>
      </c>
      <c r="I236" s="59">
        <f>SUM(I226:I235)</f>
        <v>16</v>
      </c>
      <c r="J236" s="59">
        <f>J226+J227+J235</f>
        <v>0</v>
      </c>
      <c r="K236" s="59">
        <f>SUM(K226:K235)</f>
        <v>19</v>
      </c>
      <c r="L236" s="59">
        <f>L226+L227+L235</f>
        <v>0</v>
      </c>
      <c r="M236" s="59">
        <f>SUM(M226:M235)</f>
        <v>22</v>
      </c>
      <c r="N236" s="59">
        <f>N226+N227+N235</f>
        <v>1</v>
      </c>
      <c r="O236" s="59">
        <f>SUM(O226:O235)</f>
        <v>0</v>
      </c>
      <c r="P236" s="59">
        <f>P226+P227+P235</f>
        <v>0</v>
      </c>
      <c r="Q236" s="59">
        <f>SUM(Q226:Q235)</f>
        <v>113</v>
      </c>
      <c r="R236" s="59">
        <f>SUM(R226:R235)</f>
        <v>3</v>
      </c>
    </row>
    <row r="237" spans="1:20" ht="16.5" customHeight="1" thickBot="1">
      <c r="A237" s="158" t="s">
        <v>35</v>
      </c>
      <c r="B237" s="159"/>
      <c r="C237" s="159"/>
      <c r="D237" s="64"/>
      <c r="E237" s="22">
        <f>SUM(E25,E44,E49,E71,E106,E135,E149,E175,E194,E224,E236)</f>
        <v>899</v>
      </c>
      <c r="F237" s="22">
        <f>SUM(F25,F44,F49,F71,F106,F135,F149,F175,F194,F224,E236)</f>
        <v>67</v>
      </c>
      <c r="G237" s="22">
        <f>SUM(G25,G44,G49,G71,G106,G135,G149,G175,G194,G224,G236)</f>
        <v>922</v>
      </c>
      <c r="H237" s="22">
        <f>SUM(H25,H44,H49,H71,H106,H135,H149,H175,H194,H224,G236)</f>
        <v>67</v>
      </c>
      <c r="I237" s="22">
        <f>SUM(I25,I44,I49,I71,I106,I135,I149,I175,I194,I224,I236)</f>
        <v>509</v>
      </c>
      <c r="J237" s="22">
        <f>SUM(J25,J44,J49,J71,J106,J135,J149,J175,J194,J224,I236)</f>
        <v>23</v>
      </c>
      <c r="K237" s="22">
        <f>SUM(K25,K44,K49,K71,K106,K135,K149,K175,K194,K224,K236)</f>
        <v>454</v>
      </c>
      <c r="L237" s="22">
        <f>SUM(L25,L44,L49,L71,L106,L135,L149,L175,L194,L224,K236)</f>
        <v>25</v>
      </c>
      <c r="M237" s="22">
        <f>SUM(M25,M44,M49,M71,M106,M135,M149,M175,M194,M224,M236)</f>
        <v>292</v>
      </c>
      <c r="N237" s="22">
        <f>SUM(N25,N44,N49,N71,N106,N135,N149,N175,N194,N224,M236)</f>
        <v>23</v>
      </c>
      <c r="O237" s="22">
        <f>SUM(O25,O44,O49,O71,O106,O135,O149,O175,O194,O224,O236)</f>
        <v>18</v>
      </c>
      <c r="P237" s="22">
        <f>SUM(P25,P44,P49,P71,P106,P135,P149,P175,P194,P224,O236)</f>
        <v>0</v>
      </c>
      <c r="Q237" s="22">
        <f>SUM(Q25,Q44,Q49,Q71,Q106,Q135,Q149,Q175,Q194,Q224,Q236)</f>
        <v>3094</v>
      </c>
      <c r="R237" s="22">
        <f>SUM(R25,R44,R49,R71,R106,R135,R149,R175,R194,R224,R236)</f>
        <v>94</v>
      </c>
      <c r="T237" t="s">
        <v>54</v>
      </c>
    </row>
    <row r="239" ht="21" customHeight="1"/>
    <row r="240" spans="1:18" ht="37.5" customHeight="1" thickBot="1">
      <c r="A240" s="143" t="s">
        <v>337</v>
      </c>
      <c r="B240" s="144"/>
      <c r="C240" s="145"/>
      <c r="D240" s="65"/>
      <c r="E240" s="45" t="e">
        <f>E237+'ДО СП'!#REF!</f>
        <v>#REF!</v>
      </c>
      <c r="F240" s="45" t="e">
        <f>F237+'ДО СП'!#REF!</f>
        <v>#REF!</v>
      </c>
      <c r="G240" s="45" t="e">
        <f>G237+'ДО СП'!#REF!</f>
        <v>#REF!</v>
      </c>
      <c r="H240" s="45" t="e">
        <f>H237+'ДО СП'!#REF!</f>
        <v>#REF!</v>
      </c>
      <c r="I240" s="45" t="e">
        <f>I237+'ДО СП'!#REF!</f>
        <v>#REF!</v>
      </c>
      <c r="J240" s="45" t="e">
        <f>J237+'ДО СП'!#REF!</f>
        <v>#REF!</v>
      </c>
      <c r="K240" s="45" t="e">
        <f>K237+'ДО СП'!#REF!</f>
        <v>#REF!</v>
      </c>
      <c r="L240" s="45" t="e">
        <f>L237+'ДО СП'!#REF!</f>
        <v>#REF!</v>
      </c>
      <c r="M240" s="45" t="e">
        <f>M237+'ДО СП'!#REF!</f>
        <v>#REF!</v>
      </c>
      <c r="N240" s="45" t="e">
        <f>N237+'ДО СП'!#REF!</f>
        <v>#REF!</v>
      </c>
      <c r="O240" s="45" t="e">
        <f>O237+'ДО СП'!#REF!</f>
        <v>#REF!</v>
      </c>
      <c r="P240" s="45" t="e">
        <f>P237+'ДО СП'!#REF!</f>
        <v>#REF!</v>
      </c>
      <c r="Q240" s="45" t="e">
        <f>Q237+'ДО СП'!#REF!</f>
        <v>#REF!</v>
      </c>
      <c r="R240" s="45" t="e">
        <f>R237+'ДО СП'!#REF!</f>
        <v>#REF!</v>
      </c>
    </row>
    <row r="243" spans="2:3" ht="12.75">
      <c r="B243" s="134"/>
      <c r="C243" s="134"/>
    </row>
    <row r="244" spans="2:3" ht="12.75">
      <c r="B244" t="s">
        <v>375</v>
      </c>
      <c r="C244">
        <f>SUM(Q13:Q22,Q27,Q28,Q29,Q30,Q31,Q32,Q33,Q46,Q51:Q59,Q60,Q78:Q89,Q90:Q95,Q108:Q119,Q120:Q121,Q125:Q132,Q139:Q142,Q143:Q144,Q179:Q183,Q198,Q200:Q204,Q205:Q213,Q229:Q231)</f>
        <v>2242</v>
      </c>
    </row>
    <row r="245" spans="2:3" ht="12.75">
      <c r="B245" t="s">
        <v>376</v>
      </c>
      <c r="C245">
        <f>SUM(Q6:Q12,Q34,Q35,Q36,Q37,Q38,Q39,Q73,Q74,Q75,Q76,Q77,Q122:Q124,Q138,Q177:Q178,Q196,Q199,Q197,Q226,Q228)</f>
        <v>322</v>
      </c>
    </row>
    <row r="246" spans="2:3" ht="12.75">
      <c r="B246" t="s">
        <v>334</v>
      </c>
      <c r="C246">
        <f>SUM(Q23:Q24,Q40:Q43,Q47:Q48,Q61:Q70,Q96:Q105,Q133:Q134,Q145:Q147,Q175,Q184:Q192,Q214:Q223,Q233:Q235)</f>
        <v>530</v>
      </c>
    </row>
    <row r="247" ht="12.75">
      <c r="P247" t="s">
        <v>54</v>
      </c>
    </row>
    <row r="253" ht="12.75">
      <c r="U253" t="s">
        <v>54</v>
      </c>
    </row>
  </sheetData>
  <sheetProtection/>
  <mergeCells count="25">
    <mergeCell ref="A237:C237"/>
    <mergeCell ref="A195:R195"/>
    <mergeCell ref="A225:R225"/>
    <mergeCell ref="A176:R176"/>
    <mergeCell ref="A72:R72"/>
    <mergeCell ref="A107:R107"/>
    <mergeCell ref="G2:H2"/>
    <mergeCell ref="I2:J2"/>
    <mergeCell ref="K2:L2"/>
    <mergeCell ref="M2:N2"/>
    <mergeCell ref="A50:R50"/>
    <mergeCell ref="Q2:R2"/>
    <mergeCell ref="O2:P2"/>
    <mergeCell ref="A26:R26"/>
    <mergeCell ref="A45:R45"/>
    <mergeCell ref="B243:C243"/>
    <mergeCell ref="A136:R136"/>
    <mergeCell ref="A5:R5"/>
    <mergeCell ref="A150:R150"/>
    <mergeCell ref="A240:C240"/>
    <mergeCell ref="A1:R1"/>
    <mergeCell ref="A2:A3"/>
    <mergeCell ref="B2:B3"/>
    <mergeCell ref="C2:C3"/>
    <mergeCell ref="E2:F2"/>
  </mergeCells>
  <printOptions/>
  <pageMargins left="0.9448818897637796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showZeros="0" tabSelected="1" zoomScalePageLayoutView="0" workbookViewId="0" topLeftCell="A1">
      <selection activeCell="O126" sqref="O126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4.125" style="0" customWidth="1"/>
    <col min="4" max="4" width="8.25390625" style="0" customWidth="1"/>
    <col min="5" max="5" width="10.375" style="0" customWidth="1"/>
    <col min="6" max="6" width="11.375" style="0" customWidth="1"/>
    <col min="7" max="7" width="11.625" style="0" customWidth="1"/>
    <col min="8" max="8" width="12.00390625" style="0" customWidth="1"/>
    <col min="9" max="9" width="12.125" style="0" customWidth="1"/>
    <col min="10" max="10" width="12.25390625" style="0" customWidth="1"/>
  </cols>
  <sheetData>
    <row r="1" spans="1:10" ht="32.25" customHeight="1" thickBot="1">
      <c r="A1" s="146" t="s">
        <v>404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" customHeight="1">
      <c r="A2" s="149" t="s">
        <v>0</v>
      </c>
      <c r="B2" s="151" t="s">
        <v>1</v>
      </c>
      <c r="C2" s="151" t="s">
        <v>80</v>
      </c>
      <c r="D2" s="21"/>
      <c r="E2" s="131" t="s">
        <v>2</v>
      </c>
      <c r="F2" s="131" t="s">
        <v>3</v>
      </c>
      <c r="G2" s="131" t="s">
        <v>4</v>
      </c>
      <c r="H2" s="131" t="s">
        <v>5</v>
      </c>
      <c r="I2" s="131" t="s">
        <v>6</v>
      </c>
      <c r="J2" s="131" t="s">
        <v>7</v>
      </c>
    </row>
    <row r="3" spans="1:10" ht="48" customHeight="1" thickBot="1">
      <c r="A3" s="163"/>
      <c r="B3" s="164"/>
      <c r="C3" s="164"/>
      <c r="D3" s="67" t="s">
        <v>403</v>
      </c>
      <c r="E3" s="26" t="s">
        <v>402</v>
      </c>
      <c r="F3" s="26" t="s">
        <v>402</v>
      </c>
      <c r="G3" s="26" t="s">
        <v>402</v>
      </c>
      <c r="H3" s="26" t="s">
        <v>402</v>
      </c>
      <c r="I3" s="26" t="s">
        <v>402</v>
      </c>
      <c r="J3" s="26" t="s">
        <v>402</v>
      </c>
    </row>
    <row r="4" spans="1:10" ht="16.5" customHeight="1">
      <c r="A4" s="41">
        <v>1</v>
      </c>
      <c r="B4" s="41">
        <v>2</v>
      </c>
      <c r="C4" s="33">
        <v>3</v>
      </c>
      <c r="D4" s="33"/>
      <c r="E4" s="32">
        <v>4</v>
      </c>
      <c r="F4" s="32">
        <v>6</v>
      </c>
      <c r="G4" s="32">
        <v>8</v>
      </c>
      <c r="H4" s="32">
        <v>10</v>
      </c>
      <c r="I4" s="32">
        <v>12</v>
      </c>
      <c r="J4" s="32">
        <v>14</v>
      </c>
    </row>
    <row r="5" spans="1:10" ht="21.75" customHeight="1">
      <c r="A5" s="138" t="s">
        <v>333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10" ht="30.75" customHeight="1">
      <c r="A6" s="1">
        <v>1</v>
      </c>
      <c r="B6" s="100" t="s">
        <v>103</v>
      </c>
      <c r="C6" s="2" t="s">
        <v>202</v>
      </c>
      <c r="D6" s="68">
        <v>5</v>
      </c>
      <c r="E6" s="3"/>
      <c r="F6" s="3"/>
      <c r="G6" s="3"/>
      <c r="H6" s="3"/>
      <c r="I6" s="3">
        <v>5</v>
      </c>
      <c r="J6" s="3">
        <v>0</v>
      </c>
    </row>
    <row r="7" spans="1:12" ht="25.5" customHeight="1">
      <c r="A7" s="1">
        <v>2</v>
      </c>
      <c r="B7" s="14" t="s">
        <v>102</v>
      </c>
      <c r="C7" s="2" t="s">
        <v>203</v>
      </c>
      <c r="D7" s="68">
        <v>5</v>
      </c>
      <c r="E7" s="3"/>
      <c r="F7" s="3"/>
      <c r="G7" s="3"/>
      <c r="H7" s="3"/>
      <c r="I7" s="3">
        <v>5</v>
      </c>
      <c r="J7" s="3">
        <v>0</v>
      </c>
      <c r="L7" t="s">
        <v>54</v>
      </c>
    </row>
    <row r="8" spans="1:10" ht="31.5" customHeight="1">
      <c r="A8" s="1">
        <v>3</v>
      </c>
      <c r="B8" s="100" t="s">
        <v>103</v>
      </c>
      <c r="C8" s="2" t="s">
        <v>204</v>
      </c>
      <c r="D8" s="68">
        <v>5</v>
      </c>
      <c r="E8" s="3"/>
      <c r="F8" s="3"/>
      <c r="G8" s="3"/>
      <c r="H8" s="3">
        <v>1</v>
      </c>
      <c r="I8" s="3">
        <v>4</v>
      </c>
      <c r="J8" s="3">
        <v>0</v>
      </c>
    </row>
    <row r="9" spans="1:10" ht="31.5" customHeight="1">
      <c r="A9" s="1">
        <v>4</v>
      </c>
      <c r="B9" s="100" t="s">
        <v>103</v>
      </c>
      <c r="C9" s="2" t="s">
        <v>205</v>
      </c>
      <c r="D9" s="68">
        <v>5</v>
      </c>
      <c r="E9" s="3"/>
      <c r="F9" s="3"/>
      <c r="G9" s="3"/>
      <c r="H9" s="3"/>
      <c r="I9" s="3">
        <v>1</v>
      </c>
      <c r="J9" s="3">
        <v>0</v>
      </c>
    </row>
    <row r="10" spans="1:10" ht="33.75" customHeight="1" hidden="1">
      <c r="A10" s="1">
        <v>6</v>
      </c>
      <c r="B10" s="99" t="s">
        <v>104</v>
      </c>
      <c r="C10" s="2" t="s">
        <v>36</v>
      </c>
      <c r="D10" s="68">
        <v>5</v>
      </c>
      <c r="E10" s="3"/>
      <c r="F10" s="3"/>
      <c r="G10" s="3"/>
      <c r="H10" s="3"/>
      <c r="I10" s="3"/>
      <c r="J10" s="3"/>
    </row>
    <row r="11" spans="1:10" ht="66.75" customHeight="1">
      <c r="A11" s="1">
        <v>5</v>
      </c>
      <c r="B11" s="14" t="s">
        <v>101</v>
      </c>
      <c r="C11" s="2" t="s">
        <v>206</v>
      </c>
      <c r="D11" s="68">
        <v>4</v>
      </c>
      <c r="E11" s="3"/>
      <c r="F11" s="3"/>
      <c r="G11" s="3"/>
      <c r="H11" s="3">
        <v>6</v>
      </c>
      <c r="I11" s="3"/>
      <c r="J11" s="3"/>
    </row>
    <row r="12" spans="1:10" ht="69" customHeight="1">
      <c r="A12" s="1">
        <v>6</v>
      </c>
      <c r="B12" s="14" t="s">
        <v>101</v>
      </c>
      <c r="C12" s="2" t="s">
        <v>207</v>
      </c>
      <c r="D12" s="68">
        <v>4</v>
      </c>
      <c r="E12" s="3"/>
      <c r="F12" s="3"/>
      <c r="G12" s="3"/>
      <c r="H12" s="3">
        <v>3</v>
      </c>
      <c r="I12" s="3"/>
      <c r="J12" s="3"/>
    </row>
    <row r="13" spans="1:10" ht="66.75" customHeight="1">
      <c r="A13" s="1">
        <v>7</v>
      </c>
      <c r="B13" s="14" t="s">
        <v>101</v>
      </c>
      <c r="C13" s="2" t="s">
        <v>208</v>
      </c>
      <c r="D13" s="68">
        <v>4</v>
      </c>
      <c r="E13" s="3"/>
      <c r="F13" s="3"/>
      <c r="G13" s="3"/>
      <c r="H13" s="3">
        <v>1</v>
      </c>
      <c r="I13" s="3"/>
      <c r="J13" s="3"/>
    </row>
    <row r="14" spans="1:10" ht="48" customHeight="1">
      <c r="A14" s="1">
        <v>8</v>
      </c>
      <c r="B14" s="14" t="s">
        <v>101</v>
      </c>
      <c r="C14" s="105" t="s">
        <v>256</v>
      </c>
      <c r="D14" s="68">
        <v>5</v>
      </c>
      <c r="E14" s="3"/>
      <c r="F14" s="3">
        <v>6</v>
      </c>
      <c r="G14" s="3">
        <v>3</v>
      </c>
      <c r="H14" s="3"/>
      <c r="I14" s="3"/>
      <c r="J14" s="3"/>
    </row>
    <row r="15" spans="1:10" ht="57" customHeight="1">
      <c r="A15" s="1">
        <v>9</v>
      </c>
      <c r="B15" s="14" t="s">
        <v>101</v>
      </c>
      <c r="C15" s="105" t="s">
        <v>255</v>
      </c>
      <c r="D15" s="68">
        <v>5</v>
      </c>
      <c r="E15" s="3">
        <v>1</v>
      </c>
      <c r="F15" s="3">
        <v>5</v>
      </c>
      <c r="G15" s="3">
        <v>5</v>
      </c>
      <c r="H15" s="3"/>
      <c r="I15" s="3"/>
      <c r="J15" s="3"/>
    </row>
    <row r="16" spans="1:10" ht="47.25" customHeight="1">
      <c r="A16" s="1">
        <v>10</v>
      </c>
      <c r="B16" s="14" t="s">
        <v>101</v>
      </c>
      <c r="C16" s="105" t="s">
        <v>257</v>
      </c>
      <c r="D16" s="68">
        <v>5</v>
      </c>
      <c r="E16" s="3"/>
      <c r="F16" s="3">
        <v>6</v>
      </c>
      <c r="G16" s="3">
        <v>5</v>
      </c>
      <c r="H16" s="3"/>
      <c r="I16" s="3"/>
      <c r="J16" s="3"/>
    </row>
    <row r="17" spans="1:10" ht="47.25" customHeight="1">
      <c r="A17" s="1">
        <v>11</v>
      </c>
      <c r="B17" s="14" t="s">
        <v>340</v>
      </c>
      <c r="C17" s="105" t="s">
        <v>256</v>
      </c>
      <c r="D17" s="68">
        <v>5</v>
      </c>
      <c r="E17" s="3">
        <v>7</v>
      </c>
      <c r="F17" s="3"/>
      <c r="G17" s="3"/>
      <c r="H17" s="3"/>
      <c r="I17" s="3"/>
      <c r="J17" s="3"/>
    </row>
    <row r="18" spans="1:10" ht="47.25" customHeight="1">
      <c r="A18" s="1">
        <v>12</v>
      </c>
      <c r="B18" s="14" t="s">
        <v>340</v>
      </c>
      <c r="C18" s="105" t="s">
        <v>255</v>
      </c>
      <c r="D18" s="68">
        <v>5</v>
      </c>
      <c r="E18" s="3">
        <v>7</v>
      </c>
      <c r="F18" s="3"/>
      <c r="G18" s="3"/>
      <c r="H18" s="3"/>
      <c r="I18" s="3"/>
      <c r="J18" s="3"/>
    </row>
    <row r="19" spans="1:10" ht="47.25" customHeight="1">
      <c r="A19" s="1">
        <v>13</v>
      </c>
      <c r="B19" s="14" t="s">
        <v>340</v>
      </c>
      <c r="C19" s="105" t="s">
        <v>257</v>
      </c>
      <c r="D19" s="68">
        <v>5</v>
      </c>
      <c r="E19" s="3">
        <v>7</v>
      </c>
      <c r="F19" s="3"/>
      <c r="G19" s="3"/>
      <c r="H19" s="3"/>
      <c r="I19" s="3"/>
      <c r="J19" s="3"/>
    </row>
    <row r="20" spans="1:10" ht="49.5" customHeight="1">
      <c r="A20" s="1">
        <v>14</v>
      </c>
      <c r="B20" s="14" t="s">
        <v>355</v>
      </c>
      <c r="C20" s="2" t="s">
        <v>289</v>
      </c>
      <c r="D20" s="68">
        <v>2</v>
      </c>
      <c r="E20" s="3">
        <v>1</v>
      </c>
      <c r="F20" s="3"/>
      <c r="G20" s="3"/>
      <c r="H20" s="3"/>
      <c r="I20" s="3"/>
      <c r="J20" s="3"/>
    </row>
    <row r="21" spans="1:10" ht="38.25" customHeight="1">
      <c r="A21" s="1">
        <v>15</v>
      </c>
      <c r="B21" s="14" t="s">
        <v>126</v>
      </c>
      <c r="C21" s="2" t="s">
        <v>289</v>
      </c>
      <c r="D21" s="68">
        <v>2</v>
      </c>
      <c r="E21" s="112"/>
      <c r="F21" s="3">
        <v>2</v>
      </c>
      <c r="G21" s="3"/>
      <c r="H21" s="3"/>
      <c r="I21" s="3"/>
      <c r="J21" s="3"/>
    </row>
    <row r="22" spans="1:10" ht="0.75" customHeight="1">
      <c r="A22" s="1"/>
      <c r="B22" s="14"/>
      <c r="C22" s="2"/>
      <c r="D22" s="68"/>
      <c r="E22" s="3"/>
      <c r="F22" s="3"/>
      <c r="G22" s="3"/>
      <c r="H22" s="3"/>
      <c r="I22" s="3"/>
      <c r="J22" s="3"/>
    </row>
    <row r="23" spans="1:10" ht="23.25" customHeight="1">
      <c r="A23" s="135" t="s">
        <v>96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21.75" customHeight="1" hidden="1">
      <c r="A24" s="13" t="s">
        <v>13</v>
      </c>
      <c r="B24" s="14"/>
      <c r="C24" s="2"/>
      <c r="D24" s="68"/>
      <c r="E24" s="3"/>
      <c r="F24" s="3"/>
      <c r="G24" s="3"/>
      <c r="H24" s="3"/>
      <c r="I24" s="3"/>
      <c r="J24" s="3">
        <v>0</v>
      </c>
    </row>
    <row r="25" spans="1:10" ht="47.25" customHeight="1">
      <c r="A25" s="13" t="s">
        <v>14</v>
      </c>
      <c r="B25" s="14" t="s">
        <v>340</v>
      </c>
      <c r="C25" s="2" t="s">
        <v>280</v>
      </c>
      <c r="D25" s="68">
        <v>5</v>
      </c>
      <c r="E25" s="3">
        <v>2</v>
      </c>
      <c r="F25" s="3"/>
      <c r="G25" s="3"/>
      <c r="H25" s="3"/>
      <c r="I25" s="3"/>
      <c r="J25" s="3">
        <v>0</v>
      </c>
    </row>
    <row r="26" spans="1:10" ht="51.75" customHeight="1">
      <c r="A26" s="13" t="s">
        <v>14</v>
      </c>
      <c r="B26" s="14" t="s">
        <v>101</v>
      </c>
      <c r="C26" s="2" t="s">
        <v>280</v>
      </c>
      <c r="D26" s="68">
        <v>5</v>
      </c>
      <c r="E26" s="3"/>
      <c r="F26" s="3">
        <v>3</v>
      </c>
      <c r="G26" s="3">
        <v>1</v>
      </c>
      <c r="H26" s="3"/>
      <c r="I26" s="3"/>
      <c r="J26" s="3"/>
    </row>
    <row r="27" spans="1:10" ht="25.5" customHeight="1">
      <c r="A27" s="123"/>
      <c r="B27" s="14" t="s">
        <v>128</v>
      </c>
      <c r="C27" s="2" t="s">
        <v>119</v>
      </c>
      <c r="D27" s="68">
        <v>4</v>
      </c>
      <c r="E27" s="3"/>
      <c r="F27" s="3"/>
      <c r="G27" s="3"/>
      <c r="H27" s="3">
        <v>2</v>
      </c>
      <c r="I27" s="3"/>
      <c r="J27" s="3"/>
    </row>
    <row r="28" spans="1:10" ht="21" customHeight="1">
      <c r="A28" s="123"/>
      <c r="B28" s="124" t="s">
        <v>353</v>
      </c>
      <c r="C28" s="2" t="s">
        <v>119</v>
      </c>
      <c r="D28" s="68">
        <v>4</v>
      </c>
      <c r="E28" s="3">
        <v>2</v>
      </c>
      <c r="F28" s="3"/>
      <c r="G28" s="3"/>
      <c r="H28" s="3"/>
      <c r="I28" s="3"/>
      <c r="J28" s="3"/>
    </row>
    <row r="29" spans="1:10" ht="25.5" customHeight="1">
      <c r="A29" s="14" t="s">
        <v>15</v>
      </c>
      <c r="B29" s="14" t="s">
        <v>115</v>
      </c>
      <c r="C29" s="2" t="s">
        <v>19</v>
      </c>
      <c r="D29" s="68">
        <v>5</v>
      </c>
      <c r="E29" s="3"/>
      <c r="F29" s="3"/>
      <c r="G29" s="3"/>
      <c r="H29" s="3"/>
      <c r="I29" s="3">
        <v>4</v>
      </c>
      <c r="J29" s="3">
        <v>0</v>
      </c>
    </row>
    <row r="30" spans="1:10" ht="29.25" customHeight="1">
      <c r="A30" s="13" t="s">
        <v>16</v>
      </c>
      <c r="B30" s="14" t="s">
        <v>122</v>
      </c>
      <c r="C30" s="2" t="s">
        <v>213</v>
      </c>
      <c r="D30" s="68">
        <v>6</v>
      </c>
      <c r="E30" s="3"/>
      <c r="F30" s="3"/>
      <c r="G30" s="3"/>
      <c r="H30" s="3">
        <v>1</v>
      </c>
      <c r="I30" s="3">
        <v>1</v>
      </c>
      <c r="J30" s="3"/>
    </row>
    <row r="31" spans="1:10" ht="29.25" customHeight="1">
      <c r="A31" s="13" t="s">
        <v>17</v>
      </c>
      <c r="B31" s="14" t="s">
        <v>122</v>
      </c>
      <c r="C31" s="2" t="s">
        <v>214</v>
      </c>
      <c r="D31" s="68">
        <v>6</v>
      </c>
      <c r="E31" s="3"/>
      <c r="F31" s="3"/>
      <c r="G31" s="3"/>
      <c r="H31" s="3"/>
      <c r="I31" s="3"/>
      <c r="J31" s="3">
        <v>3</v>
      </c>
    </row>
    <row r="32" spans="1:10" ht="29.25" customHeight="1">
      <c r="A32" s="13"/>
      <c r="B32" s="14" t="s">
        <v>367</v>
      </c>
      <c r="C32" s="2" t="s">
        <v>335</v>
      </c>
      <c r="D32" s="68">
        <v>6</v>
      </c>
      <c r="E32" s="3"/>
      <c r="F32" s="3">
        <v>1</v>
      </c>
      <c r="G32" s="3"/>
      <c r="H32" s="3"/>
      <c r="I32" s="3"/>
      <c r="J32" s="3"/>
    </row>
    <row r="33" spans="1:12" ht="27" customHeight="1">
      <c r="A33" s="13" t="s">
        <v>18</v>
      </c>
      <c r="B33" s="14" t="s">
        <v>215</v>
      </c>
      <c r="C33" s="2" t="s">
        <v>335</v>
      </c>
      <c r="D33" s="68">
        <v>6</v>
      </c>
      <c r="E33" s="3"/>
      <c r="F33" s="3"/>
      <c r="G33" s="3"/>
      <c r="H33" s="3"/>
      <c r="I33" s="3">
        <v>2</v>
      </c>
      <c r="J33" s="3"/>
      <c r="L33" t="s">
        <v>54</v>
      </c>
    </row>
    <row r="34" spans="1:10" ht="25.5" customHeight="1">
      <c r="A34" s="13" t="s">
        <v>20</v>
      </c>
      <c r="B34" s="14" t="s">
        <v>117</v>
      </c>
      <c r="C34" s="2" t="s">
        <v>335</v>
      </c>
      <c r="D34" s="68">
        <v>6</v>
      </c>
      <c r="E34" s="3"/>
      <c r="F34" s="3"/>
      <c r="G34" s="3">
        <v>1</v>
      </c>
      <c r="H34" s="3">
        <v>1</v>
      </c>
      <c r="I34" s="3"/>
      <c r="J34" s="3"/>
    </row>
    <row r="35" spans="1:10" ht="27" customHeight="1" hidden="1">
      <c r="A35" s="13" t="s">
        <v>23</v>
      </c>
      <c r="B35" s="14"/>
      <c r="C35" s="2"/>
      <c r="D35" s="68"/>
      <c r="E35" s="3"/>
      <c r="F35" s="3"/>
      <c r="G35" s="3"/>
      <c r="H35" s="3"/>
      <c r="I35" s="3"/>
      <c r="J35" s="3"/>
    </row>
    <row r="36" spans="1:10" ht="22.5" customHeight="1">
      <c r="A36" s="13" t="s">
        <v>22</v>
      </c>
      <c r="B36" s="14" t="s">
        <v>125</v>
      </c>
      <c r="C36" s="2" t="s">
        <v>48</v>
      </c>
      <c r="D36" s="68">
        <v>6</v>
      </c>
      <c r="E36" s="3"/>
      <c r="F36" s="3"/>
      <c r="G36" s="3"/>
      <c r="H36" s="3"/>
      <c r="I36" s="3"/>
      <c r="J36" s="3">
        <v>3</v>
      </c>
    </row>
    <row r="37" spans="1:10" ht="37.5" customHeight="1" hidden="1">
      <c r="A37" s="13"/>
      <c r="B37" s="14"/>
      <c r="C37" s="2"/>
      <c r="D37" s="68"/>
      <c r="E37" s="3"/>
      <c r="F37" s="3"/>
      <c r="G37" s="3"/>
      <c r="H37" s="3"/>
      <c r="I37" s="3"/>
      <c r="J37" s="3"/>
    </row>
    <row r="38" spans="1:10" ht="0.75" customHeight="1">
      <c r="A38" s="13" t="s">
        <v>13</v>
      </c>
      <c r="B38" s="14"/>
      <c r="C38" s="2"/>
      <c r="D38" s="68"/>
      <c r="E38" s="3"/>
      <c r="F38" s="3"/>
      <c r="G38" s="3"/>
      <c r="H38" s="3"/>
      <c r="I38" s="3"/>
      <c r="J38" s="3"/>
    </row>
    <row r="39" spans="1:10" ht="27.75" customHeight="1" hidden="1">
      <c r="A39" s="60"/>
      <c r="B39" s="61"/>
      <c r="C39" s="62" t="s">
        <v>12</v>
      </c>
      <c r="D39" s="62"/>
      <c r="E39" s="59">
        <f aca="true" t="shared" si="0" ref="E39:J39">SUM(E38:E38)</f>
        <v>0</v>
      </c>
      <c r="F39" s="59">
        <f t="shared" si="0"/>
        <v>0</v>
      </c>
      <c r="G39" s="59">
        <f t="shared" si="0"/>
        <v>0</v>
      </c>
      <c r="H39" s="59">
        <f t="shared" si="0"/>
        <v>0</v>
      </c>
      <c r="I39" s="59">
        <f t="shared" si="0"/>
        <v>0</v>
      </c>
      <c r="J39" s="59">
        <f t="shared" si="0"/>
        <v>0</v>
      </c>
    </row>
    <row r="40" spans="1:10" ht="18.75" customHeight="1">
      <c r="A40" s="135" t="s">
        <v>250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41" spans="1:11" ht="24.75" customHeight="1">
      <c r="A41" s="13" t="s">
        <v>13</v>
      </c>
      <c r="B41" s="14" t="s">
        <v>224</v>
      </c>
      <c r="C41" s="2" t="s">
        <v>181</v>
      </c>
      <c r="D41" s="68">
        <v>4</v>
      </c>
      <c r="E41" s="3"/>
      <c r="F41" s="112"/>
      <c r="G41" s="3"/>
      <c r="H41" s="3">
        <v>7</v>
      </c>
      <c r="I41" s="3"/>
      <c r="J41" s="3">
        <v>0</v>
      </c>
      <c r="K41" t="s">
        <v>324</v>
      </c>
    </row>
    <row r="42" spans="1:10" ht="38.25" customHeight="1">
      <c r="A42" s="13" t="s">
        <v>14</v>
      </c>
      <c r="B42" s="15" t="s">
        <v>352</v>
      </c>
      <c r="C42" s="2" t="s">
        <v>351</v>
      </c>
      <c r="D42" s="68">
        <v>4</v>
      </c>
      <c r="E42" s="3">
        <v>1</v>
      </c>
      <c r="F42" s="3"/>
      <c r="G42" s="3"/>
      <c r="H42" s="3"/>
      <c r="I42" s="3"/>
      <c r="J42" s="3">
        <v>0</v>
      </c>
    </row>
    <row r="43" spans="1:10" ht="96.75" customHeight="1">
      <c r="A43" s="13" t="s">
        <v>15</v>
      </c>
      <c r="B43" s="14" t="s">
        <v>182</v>
      </c>
      <c r="C43" s="2" t="s">
        <v>226</v>
      </c>
      <c r="D43" s="68">
        <v>4</v>
      </c>
      <c r="E43" s="3"/>
      <c r="F43" s="3">
        <v>1</v>
      </c>
      <c r="G43" s="3">
        <v>5</v>
      </c>
      <c r="H43" s="3">
        <v>5</v>
      </c>
      <c r="I43" s="3"/>
      <c r="J43" s="3">
        <v>0</v>
      </c>
    </row>
    <row r="44" spans="1:10" ht="60" customHeight="1">
      <c r="A44" s="13"/>
      <c r="B44" s="14" t="s">
        <v>101</v>
      </c>
      <c r="C44" s="2" t="s">
        <v>216</v>
      </c>
      <c r="D44" s="68">
        <v>4</v>
      </c>
      <c r="E44" s="3"/>
      <c r="F44" s="3"/>
      <c r="G44" s="3">
        <v>1</v>
      </c>
      <c r="H44" s="3">
        <v>2</v>
      </c>
      <c r="I44" s="3"/>
      <c r="J44" s="3"/>
    </row>
    <row r="45" spans="1:10" ht="46.5" customHeight="1">
      <c r="A45" s="13" t="s">
        <v>16</v>
      </c>
      <c r="B45" s="14" t="s">
        <v>101</v>
      </c>
      <c r="C45" s="2" t="s">
        <v>281</v>
      </c>
      <c r="D45" s="68">
        <v>4</v>
      </c>
      <c r="E45" s="3"/>
      <c r="F45" s="3"/>
      <c r="G45" s="3"/>
      <c r="H45" s="3">
        <v>9</v>
      </c>
      <c r="I45" s="3"/>
      <c r="J45" s="3"/>
    </row>
    <row r="46" spans="1:10" ht="45" customHeight="1">
      <c r="A46" s="13" t="s">
        <v>17</v>
      </c>
      <c r="B46" s="14" t="s">
        <v>101</v>
      </c>
      <c r="C46" s="2" t="s">
        <v>282</v>
      </c>
      <c r="D46" s="68">
        <v>5</v>
      </c>
      <c r="E46" s="3">
        <v>1</v>
      </c>
      <c r="F46" s="3">
        <v>7</v>
      </c>
      <c r="G46" s="3">
        <v>3</v>
      </c>
      <c r="H46" s="3"/>
      <c r="I46" s="3"/>
      <c r="J46" s="3"/>
    </row>
    <row r="47" spans="1:10" ht="52.5" customHeight="1">
      <c r="A47" s="13" t="s">
        <v>18</v>
      </c>
      <c r="B47" s="14" t="s">
        <v>101</v>
      </c>
      <c r="C47" s="2" t="s">
        <v>336</v>
      </c>
      <c r="D47" s="68">
        <v>5</v>
      </c>
      <c r="E47" s="3"/>
      <c r="F47" s="3">
        <v>4</v>
      </c>
      <c r="G47" s="3">
        <v>3</v>
      </c>
      <c r="H47" s="3"/>
      <c r="I47" s="3"/>
      <c r="J47" s="3"/>
    </row>
    <row r="48" spans="1:10" ht="46.5" customHeight="1">
      <c r="A48" s="13" t="s">
        <v>20</v>
      </c>
      <c r="B48" s="14" t="s">
        <v>340</v>
      </c>
      <c r="C48" s="2" t="s">
        <v>282</v>
      </c>
      <c r="D48" s="68">
        <v>5</v>
      </c>
      <c r="E48" s="3">
        <v>7</v>
      </c>
      <c r="F48" s="3"/>
      <c r="G48" s="3"/>
      <c r="H48" s="3"/>
      <c r="I48" s="3"/>
      <c r="J48" s="3"/>
    </row>
    <row r="49" spans="1:10" ht="46.5" customHeight="1">
      <c r="A49" s="13" t="s">
        <v>22</v>
      </c>
      <c r="B49" s="14" t="s">
        <v>340</v>
      </c>
      <c r="C49" s="2" t="s">
        <v>336</v>
      </c>
      <c r="D49" s="68">
        <v>5</v>
      </c>
      <c r="E49" s="3">
        <v>8</v>
      </c>
      <c r="F49" s="3"/>
      <c r="G49" s="3"/>
      <c r="H49" s="3"/>
      <c r="I49" s="3"/>
      <c r="J49" s="3"/>
    </row>
    <row r="50" spans="1:10" ht="46.5" customHeight="1">
      <c r="A50" s="13" t="s">
        <v>23</v>
      </c>
      <c r="B50" s="14" t="s">
        <v>355</v>
      </c>
      <c r="C50" s="2" t="s">
        <v>384</v>
      </c>
      <c r="D50" s="68">
        <v>2</v>
      </c>
      <c r="E50" s="3">
        <v>1</v>
      </c>
      <c r="F50" s="3"/>
      <c r="G50" s="3"/>
      <c r="H50" s="3"/>
      <c r="I50" s="3"/>
      <c r="J50" s="3"/>
    </row>
    <row r="51" spans="1:10" ht="45" customHeight="1">
      <c r="A51" s="13" t="s">
        <v>24</v>
      </c>
      <c r="B51" s="14" t="s">
        <v>360</v>
      </c>
      <c r="C51" s="2" t="s">
        <v>359</v>
      </c>
      <c r="D51" s="68">
        <v>2</v>
      </c>
      <c r="E51" s="3">
        <v>1</v>
      </c>
      <c r="F51" s="3"/>
      <c r="G51" s="3"/>
      <c r="H51" s="3"/>
      <c r="I51" s="3"/>
      <c r="J51" s="3"/>
    </row>
    <row r="52" spans="1:10" ht="40.5" customHeight="1">
      <c r="A52" s="13" t="s">
        <v>37</v>
      </c>
      <c r="B52" s="14"/>
      <c r="C52" s="2" t="s">
        <v>392</v>
      </c>
      <c r="D52" s="68">
        <v>4</v>
      </c>
      <c r="E52" s="3"/>
      <c r="F52" s="3"/>
      <c r="G52" s="3"/>
      <c r="H52" s="3">
        <v>1</v>
      </c>
      <c r="I52" s="3"/>
      <c r="J52" s="3"/>
    </row>
    <row r="53" spans="1:10" ht="72.75" customHeight="1">
      <c r="A53" s="13"/>
      <c r="B53" s="14" t="s">
        <v>185</v>
      </c>
      <c r="C53" s="2" t="s">
        <v>276</v>
      </c>
      <c r="D53" s="68">
        <v>2</v>
      </c>
      <c r="E53" s="3"/>
      <c r="F53" s="3">
        <v>1</v>
      </c>
      <c r="G53" s="3"/>
      <c r="H53" s="3"/>
      <c r="I53" s="3"/>
      <c r="J53" s="3"/>
    </row>
    <row r="54" spans="1:10" ht="17.25" customHeight="1">
      <c r="A54" s="138" t="s">
        <v>251</v>
      </c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ht="2.25" customHeight="1" hidden="1">
      <c r="A55" s="16">
        <v>1</v>
      </c>
      <c r="B55" s="14" t="s">
        <v>217</v>
      </c>
      <c r="C55" s="103" t="s">
        <v>218</v>
      </c>
      <c r="D55" s="69">
        <v>5</v>
      </c>
      <c r="E55" s="17"/>
      <c r="F55" s="17"/>
      <c r="G55" s="17"/>
      <c r="H55" s="17"/>
      <c r="I55" s="17"/>
      <c r="J55" s="17">
        <v>0</v>
      </c>
    </row>
    <row r="56" spans="1:10" ht="39" customHeight="1">
      <c r="A56" s="16">
        <v>2</v>
      </c>
      <c r="B56" s="14" t="s">
        <v>212</v>
      </c>
      <c r="C56" s="2" t="s">
        <v>73</v>
      </c>
      <c r="D56" s="70">
        <v>5</v>
      </c>
      <c r="E56" s="17"/>
      <c r="F56" s="17"/>
      <c r="G56" s="17"/>
      <c r="H56" s="17"/>
      <c r="I56" s="17">
        <v>2</v>
      </c>
      <c r="J56" s="17"/>
    </row>
    <row r="57" spans="1:10" ht="26.25" customHeight="1">
      <c r="A57" s="16">
        <v>3</v>
      </c>
      <c r="B57" s="14" t="s">
        <v>211</v>
      </c>
      <c r="C57" s="2" t="s">
        <v>247</v>
      </c>
      <c r="D57" s="70">
        <v>5</v>
      </c>
      <c r="E57" s="17"/>
      <c r="F57" s="17"/>
      <c r="G57" s="17"/>
      <c r="H57" s="17"/>
      <c r="I57" s="17">
        <v>6</v>
      </c>
      <c r="J57" s="17"/>
    </row>
    <row r="58" spans="1:10" ht="26.25" customHeight="1">
      <c r="A58" s="16">
        <v>4</v>
      </c>
      <c r="B58" s="14" t="s">
        <v>209</v>
      </c>
      <c r="C58" s="2" t="s">
        <v>210</v>
      </c>
      <c r="D58" s="70">
        <v>4</v>
      </c>
      <c r="E58" s="17"/>
      <c r="F58" s="17">
        <v>1</v>
      </c>
      <c r="G58" s="17">
        <v>1</v>
      </c>
      <c r="H58" s="17">
        <v>1</v>
      </c>
      <c r="I58" s="17"/>
      <c r="J58" s="17"/>
    </row>
    <row r="59" spans="1:10" ht="48" customHeight="1">
      <c r="A59" s="16">
        <v>5</v>
      </c>
      <c r="B59" s="14" t="s">
        <v>349</v>
      </c>
      <c r="C59" s="2" t="s">
        <v>348</v>
      </c>
      <c r="D59" s="70">
        <v>4</v>
      </c>
      <c r="E59" s="17">
        <v>3</v>
      </c>
      <c r="F59" s="17"/>
      <c r="G59" s="17"/>
      <c r="H59" s="17"/>
      <c r="I59" s="17"/>
      <c r="J59" s="17"/>
    </row>
    <row r="60" spans="1:10" ht="50.25" customHeight="1">
      <c r="A60" s="16">
        <v>6</v>
      </c>
      <c r="B60" s="14" t="s">
        <v>101</v>
      </c>
      <c r="C60" s="2" t="s">
        <v>309</v>
      </c>
      <c r="D60" s="132">
        <v>5</v>
      </c>
      <c r="E60" s="17">
        <v>3</v>
      </c>
      <c r="F60" s="17"/>
      <c r="G60" s="17">
        <v>1</v>
      </c>
      <c r="H60" s="17"/>
      <c r="I60" s="17"/>
      <c r="J60" s="17"/>
    </row>
    <row r="61" spans="1:10" ht="36.75" customHeight="1">
      <c r="A61" s="16">
        <v>7</v>
      </c>
      <c r="B61" s="14" t="s">
        <v>340</v>
      </c>
      <c r="C61" s="2" t="s">
        <v>264</v>
      </c>
      <c r="D61" s="70">
        <v>5</v>
      </c>
      <c r="E61" s="113">
        <v>1</v>
      </c>
      <c r="F61" s="17"/>
      <c r="G61" s="17"/>
      <c r="H61" s="17"/>
      <c r="I61" s="17"/>
      <c r="J61" s="17"/>
    </row>
    <row r="62" spans="1:10" ht="50.25" customHeight="1">
      <c r="A62" s="16">
        <v>8</v>
      </c>
      <c r="B62" s="14" t="s">
        <v>101</v>
      </c>
      <c r="C62" s="2" t="s">
        <v>283</v>
      </c>
      <c r="D62" s="70">
        <v>5</v>
      </c>
      <c r="E62" s="17"/>
      <c r="F62" s="17">
        <v>1</v>
      </c>
      <c r="G62" s="17"/>
      <c r="H62" s="17"/>
      <c r="I62" s="17"/>
      <c r="J62" s="17"/>
    </row>
    <row r="63" spans="1:10" ht="30" customHeight="1">
      <c r="A63" s="16">
        <v>9</v>
      </c>
      <c r="B63" s="14" t="s">
        <v>101</v>
      </c>
      <c r="C63" s="2" t="s">
        <v>321</v>
      </c>
      <c r="D63" s="70">
        <v>4</v>
      </c>
      <c r="E63" s="17"/>
      <c r="F63" s="17"/>
      <c r="G63" s="17"/>
      <c r="H63" s="17">
        <v>1</v>
      </c>
      <c r="I63" s="17"/>
      <c r="J63" s="17"/>
    </row>
    <row r="64" spans="1:10" ht="46.5" customHeight="1">
      <c r="A64" s="16">
        <v>10</v>
      </c>
      <c r="B64" s="14" t="s">
        <v>101</v>
      </c>
      <c r="C64" s="2" t="s">
        <v>169</v>
      </c>
      <c r="D64" s="70">
        <v>4</v>
      </c>
      <c r="E64" s="17"/>
      <c r="F64" s="17"/>
      <c r="G64" s="17"/>
      <c r="H64" s="17">
        <v>1</v>
      </c>
      <c r="I64" s="17"/>
      <c r="J64" s="17"/>
    </row>
    <row r="65" spans="1:10" ht="42" customHeight="1">
      <c r="A65" s="16"/>
      <c r="B65" s="14" t="s">
        <v>340</v>
      </c>
      <c r="C65" s="2" t="s">
        <v>262</v>
      </c>
      <c r="D65" s="70">
        <v>5</v>
      </c>
      <c r="E65" s="17">
        <v>3</v>
      </c>
      <c r="F65" s="17"/>
      <c r="G65" s="17"/>
      <c r="H65" s="17"/>
      <c r="I65" s="17"/>
      <c r="J65" s="17"/>
    </row>
    <row r="66" spans="1:10" ht="49.5" customHeight="1">
      <c r="A66" s="16">
        <v>11</v>
      </c>
      <c r="B66" s="14" t="s">
        <v>340</v>
      </c>
      <c r="C66" s="2" t="s">
        <v>261</v>
      </c>
      <c r="D66" s="70">
        <v>5</v>
      </c>
      <c r="E66" s="17">
        <v>1</v>
      </c>
      <c r="F66" s="17"/>
      <c r="G66" s="17"/>
      <c r="H66" s="17"/>
      <c r="I66" s="17"/>
      <c r="J66" s="17"/>
    </row>
    <row r="67" spans="1:10" ht="3" customHeight="1" hidden="1">
      <c r="A67" s="16"/>
      <c r="B67" s="14"/>
      <c r="C67" s="2"/>
      <c r="D67" s="70"/>
      <c r="E67" s="17"/>
      <c r="F67" s="17"/>
      <c r="G67" s="17"/>
      <c r="H67" s="17"/>
      <c r="I67" s="17"/>
      <c r="J67" s="17"/>
    </row>
    <row r="68" spans="1:11" ht="0.75" customHeight="1">
      <c r="A68" s="16">
        <v>12</v>
      </c>
      <c r="B68" s="14" t="s">
        <v>168</v>
      </c>
      <c r="C68" s="2" t="s">
        <v>326</v>
      </c>
      <c r="D68" s="70">
        <v>4</v>
      </c>
      <c r="E68" s="17"/>
      <c r="F68" s="17"/>
      <c r="G68" s="17">
        <v>0</v>
      </c>
      <c r="H68" s="17"/>
      <c r="I68" s="17"/>
      <c r="J68" s="17"/>
      <c r="K68" t="s">
        <v>52</v>
      </c>
    </row>
    <row r="69" spans="1:10" ht="21" customHeight="1">
      <c r="A69" s="138" t="s">
        <v>252</v>
      </c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ht="24" customHeight="1">
      <c r="A70" s="11">
        <v>1</v>
      </c>
      <c r="B70" s="14" t="s">
        <v>165</v>
      </c>
      <c r="C70" s="2" t="s">
        <v>65</v>
      </c>
      <c r="D70" s="68">
        <v>5</v>
      </c>
      <c r="E70" s="3"/>
      <c r="F70" s="3"/>
      <c r="G70" s="3"/>
      <c r="H70" s="3"/>
      <c r="I70" s="3">
        <v>3</v>
      </c>
      <c r="J70" s="3">
        <v>0</v>
      </c>
    </row>
    <row r="71" spans="1:10" ht="24.75" customHeight="1">
      <c r="A71" s="11">
        <v>2</v>
      </c>
      <c r="B71" s="14" t="s">
        <v>166</v>
      </c>
      <c r="C71" s="2" t="s">
        <v>248</v>
      </c>
      <c r="D71" s="68">
        <v>5</v>
      </c>
      <c r="E71" s="3"/>
      <c r="F71" s="3"/>
      <c r="G71" s="3"/>
      <c r="H71" s="3"/>
      <c r="I71" s="3">
        <v>3</v>
      </c>
      <c r="J71" s="3"/>
    </row>
    <row r="72" spans="1:10" ht="66" customHeight="1">
      <c r="A72" s="11">
        <v>3</v>
      </c>
      <c r="B72" s="14" t="s">
        <v>140</v>
      </c>
      <c r="C72" s="2" t="s">
        <v>249</v>
      </c>
      <c r="D72" s="68">
        <v>4</v>
      </c>
      <c r="E72" s="3"/>
      <c r="F72" s="3">
        <v>3</v>
      </c>
      <c r="G72" s="3">
        <v>3</v>
      </c>
      <c r="H72" s="3">
        <v>1</v>
      </c>
      <c r="I72" s="3"/>
      <c r="J72" s="3"/>
    </row>
    <row r="73" spans="1:10" ht="55.5" customHeight="1">
      <c r="A73" s="11">
        <v>4</v>
      </c>
      <c r="B73" s="14" t="s">
        <v>344</v>
      </c>
      <c r="C73" s="2" t="s">
        <v>310</v>
      </c>
      <c r="D73" s="133">
        <v>4</v>
      </c>
      <c r="E73" s="112">
        <v>1</v>
      </c>
      <c r="F73" s="3"/>
      <c r="G73" s="3"/>
      <c r="H73" s="3"/>
      <c r="I73" s="3"/>
      <c r="J73" s="3"/>
    </row>
    <row r="74" spans="1:10" ht="64.5" customHeight="1">
      <c r="A74" s="11">
        <v>5</v>
      </c>
      <c r="B74" s="14" t="s">
        <v>140</v>
      </c>
      <c r="C74" s="2" t="s">
        <v>310</v>
      </c>
      <c r="D74" s="68">
        <v>4</v>
      </c>
      <c r="E74" s="112"/>
      <c r="F74" s="3">
        <v>4</v>
      </c>
      <c r="G74" s="3"/>
      <c r="H74" s="3"/>
      <c r="I74" s="3"/>
      <c r="J74" s="3"/>
    </row>
    <row r="75" spans="1:10" ht="64.5" customHeight="1">
      <c r="A75" s="11"/>
      <c r="B75" s="14" t="s">
        <v>344</v>
      </c>
      <c r="C75" s="2" t="s">
        <v>374</v>
      </c>
      <c r="D75" s="68">
        <v>4</v>
      </c>
      <c r="E75" s="112">
        <v>3</v>
      </c>
      <c r="F75" s="3"/>
      <c r="G75" s="3">
        <v>1</v>
      </c>
      <c r="H75" s="3"/>
      <c r="I75" s="3"/>
      <c r="J75" s="3"/>
    </row>
    <row r="76" spans="1:10" ht="63" customHeight="1">
      <c r="A76" s="11"/>
      <c r="B76" s="14" t="s">
        <v>101</v>
      </c>
      <c r="C76" s="2" t="s">
        <v>311</v>
      </c>
      <c r="D76" s="121">
        <v>5</v>
      </c>
      <c r="E76" s="112"/>
      <c r="F76" s="3">
        <v>6</v>
      </c>
      <c r="G76" s="3"/>
      <c r="H76" s="3"/>
      <c r="I76" s="3"/>
      <c r="J76" s="3"/>
    </row>
    <row r="77" spans="1:10" ht="47.25" customHeight="1">
      <c r="A77" s="11">
        <v>6</v>
      </c>
      <c r="B77" s="14" t="s">
        <v>101</v>
      </c>
      <c r="C77" s="2" t="s">
        <v>284</v>
      </c>
      <c r="D77" s="68">
        <v>4</v>
      </c>
      <c r="E77" s="3"/>
      <c r="F77" s="3">
        <v>8</v>
      </c>
      <c r="G77" s="3">
        <v>5</v>
      </c>
      <c r="H77" s="3">
        <v>5</v>
      </c>
      <c r="I77" s="3"/>
      <c r="J77" s="3"/>
    </row>
    <row r="78" spans="1:10" ht="47.25" customHeight="1">
      <c r="A78" s="11">
        <v>7</v>
      </c>
      <c r="B78" s="14" t="s">
        <v>101</v>
      </c>
      <c r="C78" s="2" t="s">
        <v>294</v>
      </c>
      <c r="D78" s="68">
        <v>4</v>
      </c>
      <c r="E78" s="3"/>
      <c r="F78" s="3"/>
      <c r="G78" s="3"/>
      <c r="H78" s="3">
        <v>1</v>
      </c>
      <c r="I78" s="3"/>
      <c r="J78" s="3"/>
    </row>
    <row r="79" spans="1:10" ht="34.5" customHeight="1">
      <c r="A79" s="11"/>
      <c r="B79" s="14" t="s">
        <v>343</v>
      </c>
      <c r="C79" s="2" t="s">
        <v>372</v>
      </c>
      <c r="D79" s="68">
        <v>4</v>
      </c>
      <c r="E79" s="112">
        <v>8</v>
      </c>
      <c r="F79" s="3"/>
      <c r="G79" s="3"/>
      <c r="H79" s="3"/>
      <c r="I79" s="3"/>
      <c r="J79" s="3">
        <v>0</v>
      </c>
    </row>
    <row r="80" spans="1:10" ht="46.5" customHeight="1">
      <c r="A80" s="11">
        <v>8</v>
      </c>
      <c r="B80" s="14" t="s">
        <v>343</v>
      </c>
      <c r="C80" s="2" t="s">
        <v>373</v>
      </c>
      <c r="D80" s="121">
        <v>4</v>
      </c>
      <c r="E80" s="112">
        <v>22</v>
      </c>
      <c r="F80" s="3"/>
      <c r="G80" s="3"/>
      <c r="H80" s="3"/>
      <c r="I80" s="3"/>
      <c r="J80" s="3"/>
    </row>
    <row r="81" spans="1:10" ht="0.75" customHeight="1" hidden="1">
      <c r="A81" s="11">
        <v>9</v>
      </c>
      <c r="B81" s="14"/>
      <c r="C81" s="2"/>
      <c r="D81" s="2"/>
      <c r="E81" s="3"/>
      <c r="F81" s="3"/>
      <c r="G81" s="3"/>
      <c r="H81" s="3"/>
      <c r="I81" s="3"/>
      <c r="J81" s="3"/>
    </row>
    <row r="82" spans="1:10" ht="0.75" customHeight="1" hidden="1">
      <c r="A82" s="11"/>
      <c r="B82" s="14"/>
      <c r="C82" s="2"/>
      <c r="D82" s="68"/>
      <c r="E82" s="3">
        <v>0</v>
      </c>
      <c r="F82" s="3"/>
      <c r="G82" s="3"/>
      <c r="H82" s="3"/>
      <c r="I82" s="3"/>
      <c r="J82" s="3"/>
    </row>
    <row r="83" spans="1:10" ht="40.5" customHeight="1" hidden="1">
      <c r="A83" s="11">
        <v>10</v>
      </c>
      <c r="B83" s="14"/>
      <c r="C83" s="2"/>
      <c r="D83" s="68"/>
      <c r="E83" s="3"/>
      <c r="F83" s="3"/>
      <c r="G83" s="3"/>
      <c r="H83" s="3"/>
      <c r="I83" s="3"/>
      <c r="J83" s="3"/>
    </row>
    <row r="84" spans="1:10" ht="0.75" customHeight="1">
      <c r="A84" s="11">
        <v>11</v>
      </c>
      <c r="B84" s="14"/>
      <c r="C84" s="2"/>
      <c r="D84" s="121"/>
      <c r="E84" s="112"/>
      <c r="F84" s="3"/>
      <c r="G84" s="3"/>
      <c r="H84" s="3"/>
      <c r="I84" s="3"/>
      <c r="J84" s="3"/>
    </row>
    <row r="85" spans="1:10" ht="0.75" customHeight="1">
      <c r="A85" s="12" t="s">
        <v>46</v>
      </c>
      <c r="B85" s="14" t="s">
        <v>126</v>
      </c>
      <c r="C85" s="2" t="s">
        <v>328</v>
      </c>
      <c r="D85" s="68">
        <v>2</v>
      </c>
      <c r="E85" s="3"/>
      <c r="F85" s="3"/>
      <c r="G85" s="3"/>
      <c r="H85" s="3"/>
      <c r="I85" s="3"/>
      <c r="J85" s="3"/>
    </row>
    <row r="86" spans="1:10" ht="15.75" customHeight="1">
      <c r="A86" s="135" t="s">
        <v>97</v>
      </c>
      <c r="B86" s="136"/>
      <c r="C86" s="136"/>
      <c r="D86" s="136"/>
      <c r="E86" s="136"/>
      <c r="F86" s="136"/>
      <c r="G86" s="136"/>
      <c r="H86" s="136"/>
      <c r="I86" s="136"/>
      <c r="J86" s="136"/>
    </row>
    <row r="87" spans="1:10" ht="21" customHeight="1">
      <c r="A87" s="13" t="s">
        <v>13</v>
      </c>
      <c r="B87" s="14" t="s">
        <v>219</v>
      </c>
      <c r="C87" s="2" t="s">
        <v>21</v>
      </c>
      <c r="D87" s="68">
        <v>5</v>
      </c>
      <c r="E87" s="3"/>
      <c r="F87" s="3"/>
      <c r="G87" s="3"/>
      <c r="H87" s="3"/>
      <c r="I87" s="3">
        <v>5</v>
      </c>
      <c r="J87" s="3">
        <v>0</v>
      </c>
    </row>
    <row r="88" spans="1:10" ht="0.75" customHeight="1">
      <c r="A88" s="13"/>
      <c r="B88" s="14" t="s">
        <v>342</v>
      </c>
      <c r="C88" s="53" t="s">
        <v>148</v>
      </c>
      <c r="D88" s="68">
        <v>4</v>
      </c>
      <c r="E88" s="3"/>
      <c r="F88" s="3"/>
      <c r="G88" s="3"/>
      <c r="H88" s="3"/>
      <c r="I88" s="3"/>
      <c r="J88" s="3">
        <v>0</v>
      </c>
    </row>
    <row r="89" spans="1:10" ht="46.5" customHeight="1">
      <c r="A89" s="13" t="s">
        <v>16</v>
      </c>
      <c r="B89" s="14" t="s">
        <v>130</v>
      </c>
      <c r="C89" s="2" t="s">
        <v>221</v>
      </c>
      <c r="D89" s="68">
        <v>4</v>
      </c>
      <c r="E89" s="3"/>
      <c r="F89" s="3">
        <v>1</v>
      </c>
      <c r="G89" s="3"/>
      <c r="H89" s="3">
        <v>2</v>
      </c>
      <c r="I89" s="3"/>
      <c r="J89" s="3"/>
    </row>
    <row r="90" spans="1:10" ht="39.75" customHeight="1">
      <c r="A90" s="13" t="s">
        <v>17</v>
      </c>
      <c r="B90" s="14" t="s">
        <v>130</v>
      </c>
      <c r="C90" s="2" t="s">
        <v>220</v>
      </c>
      <c r="D90" s="68">
        <v>4</v>
      </c>
      <c r="E90" s="111"/>
      <c r="F90" s="3">
        <v>4</v>
      </c>
      <c r="G90" s="3">
        <v>1</v>
      </c>
      <c r="H90" s="3">
        <v>1</v>
      </c>
      <c r="I90" s="3"/>
      <c r="J90" s="3"/>
    </row>
    <row r="91" spans="1:10" ht="39.75" customHeight="1">
      <c r="A91" s="13"/>
      <c r="B91" s="14" t="s">
        <v>342</v>
      </c>
      <c r="C91" s="2" t="s">
        <v>220</v>
      </c>
      <c r="D91" s="68">
        <v>4</v>
      </c>
      <c r="E91" s="111">
        <v>1</v>
      </c>
      <c r="F91" s="3"/>
      <c r="G91" s="3"/>
      <c r="H91" s="3"/>
      <c r="I91" s="3"/>
      <c r="J91" s="3"/>
    </row>
    <row r="92" spans="1:10" ht="60" customHeight="1">
      <c r="A92" s="13" t="s">
        <v>18</v>
      </c>
      <c r="B92" s="14" t="s">
        <v>130</v>
      </c>
      <c r="C92" s="2" t="s">
        <v>285</v>
      </c>
      <c r="D92" s="68">
        <v>4</v>
      </c>
      <c r="E92" s="3"/>
      <c r="F92" s="3"/>
      <c r="G92" s="3">
        <v>5</v>
      </c>
      <c r="H92" s="3"/>
      <c r="I92" s="3"/>
      <c r="J92" s="3"/>
    </row>
    <row r="93" spans="1:10" ht="0.75" customHeight="1">
      <c r="A93" s="13"/>
      <c r="B93" s="14" t="s">
        <v>362</v>
      </c>
      <c r="C93" s="2" t="s">
        <v>320</v>
      </c>
      <c r="D93" s="68">
        <v>2</v>
      </c>
      <c r="E93" s="3"/>
      <c r="F93" s="3"/>
      <c r="G93" s="3"/>
      <c r="H93" s="3"/>
      <c r="I93" s="3"/>
      <c r="J93" s="3"/>
    </row>
    <row r="94" spans="1:10" ht="2.25" customHeight="1" hidden="1">
      <c r="A94" s="13" t="s">
        <v>20</v>
      </c>
      <c r="B94" s="14" t="s">
        <v>136</v>
      </c>
      <c r="C94" s="2" t="s">
        <v>320</v>
      </c>
      <c r="D94" s="68">
        <v>2</v>
      </c>
      <c r="E94" s="112"/>
      <c r="F94" s="3"/>
      <c r="G94" s="3"/>
      <c r="H94" s="3"/>
      <c r="I94" s="3"/>
      <c r="J94" s="3"/>
    </row>
    <row r="95" spans="1:14" ht="15.75" customHeight="1">
      <c r="A95" s="165" t="s">
        <v>98</v>
      </c>
      <c r="B95" s="166"/>
      <c r="C95" s="166"/>
      <c r="D95" s="166"/>
      <c r="E95" s="166"/>
      <c r="F95" s="166"/>
      <c r="G95" s="166"/>
      <c r="H95" s="166"/>
      <c r="I95" s="166"/>
      <c r="J95" s="166"/>
      <c r="M95" s="38"/>
      <c r="N95" s="38"/>
    </row>
    <row r="96" spans="1:10" ht="36.75" customHeight="1">
      <c r="A96" s="12" t="s">
        <v>13</v>
      </c>
      <c r="B96" s="99"/>
      <c r="C96" s="2" t="s">
        <v>393</v>
      </c>
      <c r="D96" s="68">
        <v>5</v>
      </c>
      <c r="E96" s="3"/>
      <c r="F96" s="3"/>
      <c r="G96" s="3"/>
      <c r="H96" s="3">
        <v>1</v>
      </c>
      <c r="I96" s="3"/>
      <c r="J96" s="3">
        <v>0</v>
      </c>
    </row>
    <row r="97" spans="1:10" ht="31.5" customHeight="1">
      <c r="A97" s="12" t="s">
        <v>13</v>
      </c>
      <c r="B97" s="14" t="s">
        <v>172</v>
      </c>
      <c r="C97" s="20" t="s">
        <v>27</v>
      </c>
      <c r="D97" s="72">
        <v>5</v>
      </c>
      <c r="E97" s="3"/>
      <c r="F97" s="3"/>
      <c r="G97" s="3"/>
      <c r="H97" s="3"/>
      <c r="I97" s="3">
        <v>7</v>
      </c>
      <c r="J97" s="3">
        <v>0</v>
      </c>
    </row>
    <row r="98" spans="1:10" ht="60.75" customHeight="1">
      <c r="A98" s="12" t="s">
        <v>14</v>
      </c>
      <c r="B98" s="14" t="s">
        <v>101</v>
      </c>
      <c r="C98" s="2" t="s">
        <v>222</v>
      </c>
      <c r="D98" s="72">
        <v>4</v>
      </c>
      <c r="E98" s="3"/>
      <c r="F98" s="3">
        <v>2</v>
      </c>
      <c r="G98" s="3">
        <v>6</v>
      </c>
      <c r="H98" s="3">
        <v>1</v>
      </c>
      <c r="I98" s="3"/>
      <c r="J98" s="3">
        <v>0</v>
      </c>
    </row>
    <row r="99" spans="1:10" ht="39.75" customHeight="1">
      <c r="A99" s="12" t="s">
        <v>15</v>
      </c>
      <c r="B99" s="14" t="s">
        <v>343</v>
      </c>
      <c r="C99" s="2" t="s">
        <v>369</v>
      </c>
      <c r="D99" s="72">
        <v>4</v>
      </c>
      <c r="E99" s="3">
        <v>11</v>
      </c>
      <c r="F99" s="3"/>
      <c r="G99" s="3"/>
      <c r="H99" s="3"/>
      <c r="I99" s="3"/>
      <c r="J99" s="3">
        <v>0</v>
      </c>
    </row>
    <row r="100" spans="1:10" ht="33.75" customHeight="1">
      <c r="A100" s="12" t="s">
        <v>16</v>
      </c>
      <c r="B100" s="14" t="s">
        <v>173</v>
      </c>
      <c r="C100" s="2" t="s">
        <v>174</v>
      </c>
      <c r="D100" s="72">
        <v>4</v>
      </c>
      <c r="E100" s="3"/>
      <c r="F100" s="3"/>
      <c r="G100" s="3"/>
      <c r="H100" s="3">
        <v>6</v>
      </c>
      <c r="I100" s="3"/>
      <c r="J100" s="3">
        <v>0</v>
      </c>
    </row>
    <row r="101" spans="1:10" ht="45" customHeight="1">
      <c r="A101" s="12" t="s">
        <v>17</v>
      </c>
      <c r="B101" s="14" t="s">
        <v>101</v>
      </c>
      <c r="C101" s="2" t="s">
        <v>225</v>
      </c>
      <c r="D101" s="72">
        <v>4</v>
      </c>
      <c r="E101" s="3"/>
      <c r="F101" s="3">
        <v>2</v>
      </c>
      <c r="G101" s="3">
        <v>2</v>
      </c>
      <c r="H101" s="3"/>
      <c r="I101" s="3"/>
      <c r="J101" s="3"/>
    </row>
    <row r="102" spans="1:10" ht="45" customHeight="1">
      <c r="A102" s="12" t="s">
        <v>18</v>
      </c>
      <c r="B102" s="14" t="s">
        <v>340</v>
      </c>
      <c r="C102" s="2" t="s">
        <v>368</v>
      </c>
      <c r="D102" s="72">
        <v>5</v>
      </c>
      <c r="E102" s="3">
        <v>3</v>
      </c>
      <c r="F102" s="3"/>
      <c r="G102" s="3"/>
      <c r="H102" s="3"/>
      <c r="I102" s="3"/>
      <c r="J102" s="3"/>
    </row>
    <row r="103" spans="1:10" ht="38.25" customHeight="1">
      <c r="A103" s="12" t="s">
        <v>20</v>
      </c>
      <c r="B103" s="14" t="s">
        <v>355</v>
      </c>
      <c r="C103" s="118" t="s">
        <v>377</v>
      </c>
      <c r="D103" s="68">
        <v>2</v>
      </c>
      <c r="E103" s="3">
        <v>1</v>
      </c>
      <c r="F103" s="3"/>
      <c r="G103" s="3"/>
      <c r="H103" s="3"/>
      <c r="I103" s="3"/>
      <c r="J103" s="3"/>
    </row>
    <row r="104" spans="1:10" ht="0.75" customHeight="1" hidden="1">
      <c r="A104" s="12" t="s">
        <v>18</v>
      </c>
      <c r="B104" s="14" t="s">
        <v>175</v>
      </c>
      <c r="C104" s="2" t="s">
        <v>295</v>
      </c>
      <c r="D104" s="68">
        <v>2</v>
      </c>
      <c r="E104" s="3"/>
      <c r="F104" s="3"/>
      <c r="G104" s="3">
        <v>0</v>
      </c>
      <c r="H104" s="3">
        <v>0</v>
      </c>
      <c r="I104" s="3"/>
      <c r="J104" s="3"/>
    </row>
    <row r="105" spans="1:10" ht="0.75" customHeight="1" hidden="1">
      <c r="A105" s="12" t="s">
        <v>23</v>
      </c>
      <c r="B105" s="14" t="s">
        <v>179</v>
      </c>
      <c r="C105" s="2" t="s">
        <v>223</v>
      </c>
      <c r="D105" s="68">
        <v>2</v>
      </c>
      <c r="E105" s="3"/>
      <c r="F105" s="3"/>
      <c r="G105" s="3">
        <v>0</v>
      </c>
      <c r="H105" s="3">
        <v>0</v>
      </c>
      <c r="I105" s="3"/>
      <c r="J105" s="3"/>
    </row>
    <row r="106" spans="1:10" ht="16.5" customHeight="1">
      <c r="A106" s="135" t="s">
        <v>253</v>
      </c>
      <c r="B106" s="136"/>
      <c r="C106" s="136"/>
      <c r="D106" s="136"/>
      <c r="E106" s="136"/>
      <c r="F106" s="136"/>
      <c r="G106" s="136"/>
      <c r="H106" s="136"/>
      <c r="I106" s="136"/>
      <c r="J106" s="136"/>
    </row>
    <row r="107" spans="1:10" ht="0.75" customHeight="1">
      <c r="A107" s="1">
        <v>1</v>
      </c>
      <c r="B107" s="14"/>
      <c r="C107" s="20"/>
      <c r="D107" s="20"/>
      <c r="E107" s="3"/>
      <c r="F107" s="3"/>
      <c r="G107" s="3"/>
      <c r="H107" s="3"/>
      <c r="I107" s="3"/>
      <c r="J107" s="3">
        <v>0</v>
      </c>
    </row>
    <row r="108" spans="1:10" ht="23.25" customHeight="1">
      <c r="A108" s="1">
        <v>1</v>
      </c>
      <c r="B108" s="14" t="s">
        <v>186</v>
      </c>
      <c r="C108" s="2" t="s">
        <v>51</v>
      </c>
      <c r="D108" s="68">
        <v>5</v>
      </c>
      <c r="E108" s="3"/>
      <c r="F108" s="3"/>
      <c r="G108" s="3"/>
      <c r="H108" s="3"/>
      <c r="I108" s="3">
        <v>6</v>
      </c>
      <c r="J108" s="3"/>
    </row>
    <row r="109" spans="1:10" ht="35.25" customHeight="1">
      <c r="A109" s="1">
        <v>2</v>
      </c>
      <c r="B109" s="14" t="s">
        <v>190</v>
      </c>
      <c r="C109" s="2" t="s">
        <v>227</v>
      </c>
      <c r="D109" s="68">
        <v>4</v>
      </c>
      <c r="E109" s="3"/>
      <c r="F109" s="3">
        <v>1</v>
      </c>
      <c r="G109" s="3">
        <v>1</v>
      </c>
      <c r="H109" s="3">
        <v>1</v>
      </c>
      <c r="I109" s="3"/>
      <c r="J109" s="3"/>
    </row>
    <row r="110" spans="1:10" ht="43.5" customHeight="1">
      <c r="A110" s="1">
        <v>3</v>
      </c>
      <c r="B110" s="14" t="s">
        <v>346</v>
      </c>
      <c r="C110" s="2" t="s">
        <v>227</v>
      </c>
      <c r="D110" s="68">
        <v>4</v>
      </c>
      <c r="E110" s="3">
        <v>1</v>
      </c>
      <c r="F110" s="3"/>
      <c r="G110" s="3"/>
      <c r="H110" s="3"/>
      <c r="I110" s="3"/>
      <c r="J110" s="3">
        <v>0</v>
      </c>
    </row>
    <row r="111" spans="1:10" ht="0.75" customHeight="1">
      <c r="A111" s="1">
        <v>4</v>
      </c>
      <c r="B111" s="14"/>
      <c r="C111" s="2"/>
      <c r="D111" s="68"/>
      <c r="E111" s="21"/>
      <c r="F111" s="21"/>
      <c r="G111" s="21"/>
      <c r="H111" s="3"/>
      <c r="I111" s="3"/>
      <c r="J111" s="3">
        <v>0</v>
      </c>
    </row>
    <row r="112" spans="1:10" ht="37.5" customHeight="1">
      <c r="A112" s="1">
        <v>5</v>
      </c>
      <c r="B112" s="14" t="s">
        <v>187</v>
      </c>
      <c r="C112" s="2" t="s">
        <v>304</v>
      </c>
      <c r="D112" s="68">
        <v>5</v>
      </c>
      <c r="E112" s="3"/>
      <c r="F112" s="3">
        <v>1</v>
      </c>
      <c r="G112" s="3">
        <v>1</v>
      </c>
      <c r="H112" s="3"/>
      <c r="I112" s="3">
        <v>0</v>
      </c>
      <c r="J112" s="3">
        <v>0</v>
      </c>
    </row>
    <row r="113" spans="1:10" ht="33.75" customHeight="1">
      <c r="A113" s="1">
        <v>6</v>
      </c>
      <c r="B113" s="14" t="s">
        <v>101</v>
      </c>
      <c r="C113" s="2" t="s">
        <v>307</v>
      </c>
      <c r="D113" s="68">
        <v>4</v>
      </c>
      <c r="E113" s="3"/>
      <c r="F113" s="3"/>
      <c r="G113" s="3"/>
      <c r="H113" s="3">
        <v>1</v>
      </c>
      <c r="I113" s="3"/>
      <c r="J113" s="3">
        <v>0</v>
      </c>
    </row>
    <row r="114" spans="1:10" ht="39.75" customHeight="1">
      <c r="A114" s="1">
        <v>7</v>
      </c>
      <c r="B114" s="14" t="s">
        <v>101</v>
      </c>
      <c r="C114" s="2" t="s">
        <v>296</v>
      </c>
      <c r="D114" s="68">
        <v>5</v>
      </c>
      <c r="E114" s="112"/>
      <c r="F114" s="3">
        <v>1</v>
      </c>
      <c r="G114" s="3"/>
      <c r="H114" s="3"/>
      <c r="I114" s="3"/>
      <c r="J114" s="3">
        <v>0</v>
      </c>
    </row>
    <row r="115" spans="1:10" ht="39.75" customHeight="1">
      <c r="A115" s="1"/>
      <c r="B115" s="14" t="s">
        <v>340</v>
      </c>
      <c r="C115" s="2" t="s">
        <v>304</v>
      </c>
      <c r="D115" s="68">
        <v>5</v>
      </c>
      <c r="E115" s="112">
        <v>1</v>
      </c>
      <c r="F115" s="3"/>
      <c r="G115" s="3"/>
      <c r="H115" s="3"/>
      <c r="I115" s="3"/>
      <c r="J115" s="3">
        <v>0</v>
      </c>
    </row>
    <row r="116" spans="1:10" ht="39.75" customHeight="1">
      <c r="A116" s="1"/>
      <c r="B116" s="14" t="s">
        <v>340</v>
      </c>
      <c r="C116" s="2" t="s">
        <v>296</v>
      </c>
      <c r="D116" s="68">
        <v>5</v>
      </c>
      <c r="E116" s="112">
        <v>1</v>
      </c>
      <c r="F116" s="3"/>
      <c r="G116" s="3"/>
      <c r="H116" s="3"/>
      <c r="I116" s="3"/>
      <c r="J116" s="3"/>
    </row>
    <row r="117" spans="1:10" ht="47.25" customHeight="1">
      <c r="A117" s="1">
        <v>9</v>
      </c>
      <c r="B117" s="14" t="s">
        <v>340</v>
      </c>
      <c r="C117" s="2" t="s">
        <v>271</v>
      </c>
      <c r="D117" s="68">
        <v>5</v>
      </c>
      <c r="E117" s="3">
        <v>5</v>
      </c>
      <c r="F117" s="3"/>
      <c r="G117" s="3"/>
      <c r="H117" s="3"/>
      <c r="I117" s="3"/>
      <c r="J117" s="3"/>
    </row>
    <row r="118" spans="1:10" ht="1.5" customHeight="1">
      <c r="A118" s="1">
        <v>8</v>
      </c>
      <c r="B118" s="14" t="s">
        <v>340</v>
      </c>
      <c r="C118" s="2" t="s">
        <v>296</v>
      </c>
      <c r="D118" s="68">
        <v>5</v>
      </c>
      <c r="E118" s="3"/>
      <c r="F118" s="3"/>
      <c r="G118" s="3"/>
      <c r="H118" s="3"/>
      <c r="I118" s="3"/>
      <c r="J118" s="3"/>
    </row>
    <row r="119" spans="1:10" ht="1.5" customHeight="1">
      <c r="A119" s="1">
        <v>9</v>
      </c>
      <c r="B119" s="14" t="s">
        <v>101</v>
      </c>
      <c r="C119" s="2" t="s">
        <v>246</v>
      </c>
      <c r="D119" s="68">
        <v>4</v>
      </c>
      <c r="E119" s="3"/>
      <c r="F119" s="3"/>
      <c r="G119" s="3"/>
      <c r="H119" s="3"/>
      <c r="I119" s="3"/>
      <c r="J119" s="3"/>
    </row>
    <row r="120" spans="1:10" ht="41.25" customHeight="1">
      <c r="A120" s="1">
        <v>10</v>
      </c>
      <c r="B120" s="14" t="s">
        <v>101</v>
      </c>
      <c r="C120" s="2" t="s">
        <v>271</v>
      </c>
      <c r="D120" s="68">
        <v>5</v>
      </c>
      <c r="E120" s="3"/>
      <c r="F120" s="3">
        <v>5</v>
      </c>
      <c r="G120" s="3">
        <v>1</v>
      </c>
      <c r="H120" s="3"/>
      <c r="I120" s="3"/>
      <c r="J120" s="3"/>
    </row>
    <row r="121" spans="1:10" ht="0.75" customHeight="1">
      <c r="A121" s="1">
        <v>11</v>
      </c>
      <c r="B121" s="14" t="s">
        <v>126</v>
      </c>
      <c r="C121" s="2" t="s">
        <v>300</v>
      </c>
      <c r="D121" s="68">
        <v>2</v>
      </c>
      <c r="E121" s="3"/>
      <c r="F121" s="3"/>
      <c r="G121" s="3">
        <v>0</v>
      </c>
      <c r="H121" s="3">
        <v>0</v>
      </c>
      <c r="I121" s="3"/>
      <c r="J121" s="3"/>
    </row>
    <row r="122" spans="1:10" ht="36.75" customHeight="1" hidden="1">
      <c r="A122" s="1"/>
      <c r="B122" s="14"/>
      <c r="C122" s="2"/>
      <c r="D122" s="68"/>
      <c r="E122" s="3"/>
      <c r="F122" s="3"/>
      <c r="G122" s="3"/>
      <c r="H122" s="3"/>
      <c r="I122" s="3"/>
      <c r="J122" s="3"/>
    </row>
    <row r="123" spans="1:10" ht="17.25" customHeight="1">
      <c r="A123" s="138" t="s">
        <v>254</v>
      </c>
      <c r="B123" s="139"/>
      <c r="C123" s="139"/>
      <c r="D123" s="139"/>
      <c r="E123" s="139"/>
      <c r="F123" s="139"/>
      <c r="G123" s="139"/>
      <c r="H123" s="139"/>
      <c r="I123" s="139"/>
      <c r="J123" s="139"/>
    </row>
    <row r="124" spans="1:10" ht="30.75" customHeight="1">
      <c r="A124" s="11">
        <v>1</v>
      </c>
      <c r="B124" s="100" t="s">
        <v>195</v>
      </c>
      <c r="C124" s="2" t="s">
        <v>228</v>
      </c>
      <c r="D124" s="68">
        <v>5</v>
      </c>
      <c r="E124" s="3"/>
      <c r="F124" s="3"/>
      <c r="G124" s="3"/>
      <c r="H124" s="3"/>
      <c r="I124" s="3">
        <v>10</v>
      </c>
      <c r="J124" s="3">
        <v>0</v>
      </c>
    </row>
    <row r="125" spans="1:10" ht="0.75" customHeight="1">
      <c r="A125" s="11">
        <v>2</v>
      </c>
      <c r="B125" s="99" t="s">
        <v>196</v>
      </c>
      <c r="C125" s="2" t="s">
        <v>29</v>
      </c>
      <c r="D125" s="68">
        <v>5</v>
      </c>
      <c r="E125" s="3"/>
      <c r="F125" s="3"/>
      <c r="G125" s="3"/>
      <c r="H125" s="3"/>
      <c r="I125" s="3"/>
      <c r="J125" s="3">
        <v>0</v>
      </c>
    </row>
    <row r="126" spans="1:10" ht="44.25" customHeight="1">
      <c r="A126" s="11">
        <v>3</v>
      </c>
      <c r="B126" s="14" t="s">
        <v>323</v>
      </c>
      <c r="C126" s="2" t="s">
        <v>312</v>
      </c>
      <c r="D126" s="121">
        <v>4</v>
      </c>
      <c r="E126" s="112"/>
      <c r="F126" s="3">
        <v>14</v>
      </c>
      <c r="G126" s="3"/>
      <c r="H126" s="3"/>
      <c r="I126" s="3"/>
      <c r="J126" s="3"/>
    </row>
    <row r="127" spans="1:10" ht="45" customHeight="1">
      <c r="A127" s="11">
        <v>4</v>
      </c>
      <c r="B127" s="14" t="s">
        <v>323</v>
      </c>
      <c r="C127" s="2" t="s">
        <v>312</v>
      </c>
      <c r="D127" s="121">
        <v>3</v>
      </c>
      <c r="E127" s="112"/>
      <c r="F127" s="3">
        <v>6</v>
      </c>
      <c r="G127" s="3"/>
      <c r="H127" s="3"/>
      <c r="I127" s="3"/>
      <c r="J127" s="3"/>
    </row>
    <row r="128" spans="1:10" ht="45" customHeight="1">
      <c r="A128" s="11"/>
      <c r="B128" s="14" t="s">
        <v>370</v>
      </c>
      <c r="C128" s="2" t="s">
        <v>312</v>
      </c>
      <c r="D128" s="121">
        <v>4</v>
      </c>
      <c r="E128" s="112">
        <v>18</v>
      </c>
      <c r="F128" s="3"/>
      <c r="G128" s="3"/>
      <c r="H128" s="3"/>
      <c r="I128" s="3"/>
      <c r="J128" s="3"/>
    </row>
    <row r="129" spans="1:10" ht="51" customHeight="1">
      <c r="A129" s="11"/>
      <c r="B129" s="14" t="s">
        <v>198</v>
      </c>
      <c r="C129" s="2" t="s">
        <v>229</v>
      </c>
      <c r="D129" s="68">
        <v>4</v>
      </c>
      <c r="E129" s="112"/>
      <c r="F129" s="3"/>
      <c r="G129" s="3">
        <v>3</v>
      </c>
      <c r="H129" s="3"/>
      <c r="I129" s="3"/>
      <c r="J129" s="3"/>
    </row>
    <row r="130" spans="1:10" ht="49.5" customHeight="1">
      <c r="A130" s="11">
        <v>5</v>
      </c>
      <c r="B130" s="14" t="s">
        <v>347</v>
      </c>
      <c r="C130" s="2" t="s">
        <v>229</v>
      </c>
      <c r="D130" s="68">
        <v>4</v>
      </c>
      <c r="E130" s="3">
        <v>4</v>
      </c>
      <c r="F130" s="3"/>
      <c r="G130" s="3"/>
      <c r="H130" s="3"/>
      <c r="I130" s="3"/>
      <c r="J130" s="3"/>
    </row>
    <row r="131" spans="1:10" ht="36.75" customHeight="1">
      <c r="A131" s="11">
        <v>6</v>
      </c>
      <c r="B131" s="14" t="s">
        <v>201</v>
      </c>
      <c r="C131" s="2" t="s">
        <v>11</v>
      </c>
      <c r="D131" s="68">
        <v>5</v>
      </c>
      <c r="E131" s="3"/>
      <c r="F131" s="3"/>
      <c r="G131" s="3"/>
      <c r="H131" s="3"/>
      <c r="I131" s="3">
        <v>18</v>
      </c>
      <c r="J131" s="3"/>
    </row>
    <row r="132" spans="1:10" ht="73.5" customHeight="1">
      <c r="A132" s="11">
        <v>7</v>
      </c>
      <c r="B132" s="14" t="s">
        <v>286</v>
      </c>
      <c r="C132" s="2" t="s">
        <v>329</v>
      </c>
      <c r="D132" s="68">
        <v>3</v>
      </c>
      <c r="E132" s="3"/>
      <c r="F132" s="3"/>
      <c r="G132" s="3">
        <v>6</v>
      </c>
      <c r="H132" s="3"/>
      <c r="I132" s="3"/>
      <c r="J132" s="3"/>
    </row>
    <row r="133" spans="1:10" ht="45" customHeight="1" hidden="1">
      <c r="A133" s="11">
        <v>8</v>
      </c>
      <c r="B133" s="14"/>
      <c r="C133" s="2"/>
      <c r="D133" s="121">
        <v>3.5</v>
      </c>
      <c r="E133" s="112"/>
      <c r="F133" s="3"/>
      <c r="G133" s="3"/>
      <c r="H133" s="3"/>
      <c r="I133" s="3"/>
      <c r="J133" s="3"/>
    </row>
    <row r="134" spans="1:10" ht="26.25" customHeight="1">
      <c r="A134" s="11">
        <v>9</v>
      </c>
      <c r="B134" s="14" t="s">
        <v>287</v>
      </c>
      <c r="C134" s="2" t="s">
        <v>288</v>
      </c>
      <c r="D134" s="68">
        <v>4</v>
      </c>
      <c r="E134" s="3"/>
      <c r="F134" s="3"/>
      <c r="G134" s="3">
        <v>14</v>
      </c>
      <c r="H134" s="3"/>
      <c r="I134" s="3"/>
      <c r="J134" s="3"/>
    </row>
    <row r="135" spans="1:10" ht="0.75" customHeight="1">
      <c r="A135" s="11">
        <v>5</v>
      </c>
      <c r="B135" s="14" t="s">
        <v>170</v>
      </c>
      <c r="C135" s="2" t="s">
        <v>200</v>
      </c>
      <c r="D135" s="68">
        <v>2</v>
      </c>
      <c r="E135" s="3"/>
      <c r="F135" s="3"/>
      <c r="G135" s="3"/>
      <c r="H135" s="3"/>
      <c r="I135" s="3"/>
      <c r="J135" s="3"/>
    </row>
    <row r="138" ht="12.75">
      <c r="L138" t="s">
        <v>53</v>
      </c>
    </row>
    <row r="140" ht="12.75">
      <c r="K140" t="s">
        <v>54</v>
      </c>
    </row>
  </sheetData>
  <sheetProtection/>
  <mergeCells count="13">
    <mergeCell ref="A95:J95"/>
    <mergeCell ref="A106:J106"/>
    <mergeCell ref="A123:J123"/>
    <mergeCell ref="A5:J5"/>
    <mergeCell ref="A54:J54"/>
    <mergeCell ref="A40:J40"/>
    <mergeCell ref="A23:J23"/>
    <mergeCell ref="A1:J1"/>
    <mergeCell ref="A2:A3"/>
    <mergeCell ref="B2:B3"/>
    <mergeCell ref="C2:C3"/>
    <mergeCell ref="A69:J69"/>
    <mergeCell ref="A86:J86"/>
  </mergeCells>
  <printOptions/>
  <pageMargins left="0.9448818897637796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showZeros="0"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0" customWidth="1"/>
    <col min="2" max="2" width="7.125" style="0" customWidth="1"/>
    <col min="3" max="3" width="11.875" style="0" customWidth="1"/>
    <col min="4" max="4" width="5.00390625" style="0" customWidth="1"/>
    <col min="5" max="5" width="4.00390625" style="0" customWidth="1"/>
    <col min="6" max="6" width="5.00390625" style="0" customWidth="1"/>
    <col min="7" max="7" width="4.125" style="0" customWidth="1"/>
    <col min="8" max="8" width="4.875" style="0" customWidth="1"/>
    <col min="9" max="9" width="4.625" style="0" customWidth="1"/>
    <col min="10" max="10" width="4.875" style="0" customWidth="1"/>
    <col min="11" max="11" width="4.00390625" style="0" customWidth="1"/>
    <col min="12" max="12" width="4.875" style="0" customWidth="1"/>
    <col min="13" max="14" width="4.625" style="0" customWidth="1"/>
    <col min="15" max="16" width="4.875" style="0" customWidth="1"/>
    <col min="17" max="17" width="4.625" style="0" customWidth="1"/>
  </cols>
  <sheetData>
    <row r="1" spans="1:17" ht="18" customHeight="1">
      <c r="A1" s="175" t="s">
        <v>396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2" spans="1:17" ht="18.75" customHeight="1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1:17" ht="20.25" customHeight="1">
      <c r="A3" s="181" t="s">
        <v>0</v>
      </c>
      <c r="B3" s="151" t="s">
        <v>1</v>
      </c>
      <c r="C3" s="151" t="s">
        <v>31</v>
      </c>
      <c r="D3" s="154" t="s">
        <v>2</v>
      </c>
      <c r="E3" s="154"/>
      <c r="F3" s="154" t="s">
        <v>3</v>
      </c>
      <c r="G3" s="154"/>
      <c r="H3" s="154" t="s">
        <v>4</v>
      </c>
      <c r="I3" s="154"/>
      <c r="J3" s="154" t="s">
        <v>5</v>
      </c>
      <c r="K3" s="154"/>
      <c r="L3" s="154" t="s">
        <v>6</v>
      </c>
      <c r="M3" s="154"/>
      <c r="N3" s="154" t="s">
        <v>7</v>
      </c>
      <c r="O3" s="154"/>
      <c r="P3" s="154" t="s">
        <v>8</v>
      </c>
      <c r="Q3" s="155"/>
    </row>
    <row r="4" spans="1:17" ht="39.75" customHeight="1" thickBot="1">
      <c r="A4" s="182"/>
      <c r="B4" s="164"/>
      <c r="C4" s="164"/>
      <c r="D4" s="26" t="s">
        <v>9</v>
      </c>
      <c r="E4" s="26" t="s">
        <v>10</v>
      </c>
      <c r="F4" s="26" t="s">
        <v>9</v>
      </c>
      <c r="G4" s="26" t="s">
        <v>10</v>
      </c>
      <c r="H4" s="26" t="s">
        <v>9</v>
      </c>
      <c r="I4" s="26" t="s">
        <v>10</v>
      </c>
      <c r="J4" s="26" t="s">
        <v>9</v>
      </c>
      <c r="K4" s="26" t="s">
        <v>10</v>
      </c>
      <c r="L4" s="26" t="s">
        <v>9</v>
      </c>
      <c r="M4" s="26" t="s">
        <v>10</v>
      </c>
      <c r="N4" s="26" t="s">
        <v>9</v>
      </c>
      <c r="O4" s="26" t="s">
        <v>10</v>
      </c>
      <c r="P4" s="26" t="s">
        <v>9</v>
      </c>
      <c r="Q4" s="27" t="s">
        <v>10</v>
      </c>
    </row>
    <row r="5" spans="1:17" ht="15" customHeight="1">
      <c r="A5" s="167" t="s">
        <v>38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20.25" customHeight="1">
      <c r="A6" s="11">
        <v>1</v>
      </c>
      <c r="B6" s="14" t="s">
        <v>57</v>
      </c>
      <c r="C6" s="2" t="s">
        <v>32</v>
      </c>
      <c r="D6" s="3">
        <v>1</v>
      </c>
      <c r="E6" s="23"/>
      <c r="F6" s="3">
        <v>0</v>
      </c>
      <c r="G6" s="23"/>
      <c r="H6" s="3"/>
      <c r="I6" s="23"/>
      <c r="J6" s="3"/>
      <c r="K6" s="23"/>
      <c r="L6" s="3">
        <v>0</v>
      </c>
      <c r="M6" s="23">
        <v>0</v>
      </c>
      <c r="N6" s="3">
        <v>0</v>
      </c>
      <c r="O6" s="23">
        <v>0</v>
      </c>
      <c r="P6" s="8">
        <f>D6+F6+H6+J6+L6+N6</f>
        <v>1</v>
      </c>
      <c r="Q6" s="9">
        <f>E6+G6+I6+K6+M6+O6</f>
        <v>0</v>
      </c>
    </row>
    <row r="7" spans="1:17" ht="21" customHeight="1">
      <c r="A7" s="11">
        <v>2</v>
      </c>
      <c r="B7" s="14" t="s">
        <v>56</v>
      </c>
      <c r="C7" s="2" t="s">
        <v>33</v>
      </c>
      <c r="D7" s="3">
        <v>1</v>
      </c>
      <c r="E7" s="23">
        <v>0</v>
      </c>
      <c r="F7" s="3" t="s">
        <v>47</v>
      </c>
      <c r="G7" s="23"/>
      <c r="H7" s="3"/>
      <c r="I7" s="23">
        <v>0</v>
      </c>
      <c r="J7" s="3"/>
      <c r="K7" s="23"/>
      <c r="L7" s="3"/>
      <c r="M7" s="23">
        <v>0</v>
      </c>
      <c r="N7" s="3">
        <v>0</v>
      </c>
      <c r="O7" s="23">
        <v>0</v>
      </c>
      <c r="P7" s="8">
        <v>2</v>
      </c>
      <c r="Q7" s="9">
        <f>E7+G7+I7+K7+M7+O7</f>
        <v>0</v>
      </c>
    </row>
    <row r="8" spans="1:17" ht="39" customHeight="1">
      <c r="A8" s="11">
        <v>3</v>
      </c>
      <c r="B8" s="14" t="s">
        <v>58</v>
      </c>
      <c r="C8" s="2" t="s">
        <v>78</v>
      </c>
      <c r="D8" s="3">
        <v>2</v>
      </c>
      <c r="E8" s="23"/>
      <c r="F8" s="3"/>
      <c r="G8" s="23"/>
      <c r="H8" s="3"/>
      <c r="I8" s="23"/>
      <c r="J8" s="3"/>
      <c r="K8" s="23"/>
      <c r="L8" s="3"/>
      <c r="M8" s="23"/>
      <c r="N8" s="3"/>
      <c r="O8" s="23"/>
      <c r="P8" s="8">
        <f>D8+F8+H8+J8+L8+N8</f>
        <v>2</v>
      </c>
      <c r="Q8" s="9">
        <f>E8+G8+I8+K8+M8+O8</f>
        <v>0</v>
      </c>
    </row>
    <row r="9" spans="1:17" ht="15.75" customHeight="1">
      <c r="A9" s="1"/>
      <c r="B9" s="5"/>
      <c r="C9" s="6" t="s">
        <v>12</v>
      </c>
      <c r="D9" s="7">
        <f>D6+D7+D8</f>
        <v>4</v>
      </c>
      <c r="E9" s="7">
        <f>E6+E7+E8</f>
        <v>0</v>
      </c>
      <c r="F9" s="7">
        <v>0</v>
      </c>
      <c r="G9" s="7">
        <f aca="true" t="shared" si="0" ref="G9:O9">G6+G7+G8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8">
        <f>D9+F9+H9+J9+L9+N9</f>
        <v>4</v>
      </c>
      <c r="Q9" s="9">
        <f>SUM(Q6:Q8)</f>
        <v>0</v>
      </c>
    </row>
    <row r="10" spans="1:17" ht="25.5" customHeigh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1:17" ht="17.25" customHeight="1" thickBot="1">
      <c r="A11" s="170" t="s">
        <v>30</v>
      </c>
      <c r="B11" s="171"/>
      <c r="C11" s="171"/>
      <c r="D11" s="22">
        <f>SUM(D6:D8)</f>
        <v>4</v>
      </c>
      <c r="E11" s="22">
        <f aca="true" t="shared" si="1" ref="E11:O11">SUM(E6:E8)</f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>SUM(D11:O11)</f>
        <v>4</v>
      </c>
      <c r="Q11" s="22">
        <f>SUM(Q9)</f>
        <v>0</v>
      </c>
    </row>
    <row r="13" ht="12.75">
      <c r="R13" t="s">
        <v>53</v>
      </c>
    </row>
    <row r="14" ht="12.75">
      <c r="N14" t="s">
        <v>54</v>
      </c>
    </row>
    <row r="15" ht="12.75">
      <c r="R15" t="s">
        <v>54</v>
      </c>
    </row>
    <row r="29" ht="12.75">
      <c r="N29" t="s">
        <v>54</v>
      </c>
    </row>
  </sheetData>
  <sheetProtection/>
  <mergeCells count="14">
    <mergeCell ref="A1:Q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A5:Q5"/>
    <mergeCell ref="A11:C11"/>
    <mergeCell ref="A10:Q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1"/>
  <sheetViews>
    <sheetView showZeros="0" zoomScalePageLayoutView="0" workbookViewId="0" topLeftCell="A1">
      <selection activeCell="J12" sqref="J12"/>
    </sheetView>
  </sheetViews>
  <sheetFormatPr defaultColWidth="9.00390625" defaultRowHeight="12.75"/>
  <cols>
    <col min="1" max="1" width="3.375" style="0" customWidth="1"/>
    <col min="2" max="2" width="7.25390625" style="0" customWidth="1"/>
    <col min="3" max="3" width="18.25390625" style="0" customWidth="1"/>
    <col min="4" max="4" width="6.125" style="0" customWidth="1"/>
    <col min="5" max="6" width="5.375" style="0" customWidth="1"/>
    <col min="7" max="8" width="5.25390625" style="0" customWidth="1"/>
    <col min="9" max="9" width="5.125" style="0" customWidth="1"/>
    <col min="10" max="11" width="5.375" style="0" customWidth="1"/>
    <col min="12" max="12" width="6.375" style="0" customWidth="1"/>
    <col min="13" max="13" width="5.875" style="0" customWidth="1"/>
  </cols>
  <sheetData>
    <row r="1" ht="13.5" thickBot="1"/>
    <row r="2" spans="1:13" ht="12.75">
      <c r="A2" s="183" t="s">
        <v>397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1:13" ht="16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/>
    </row>
    <row r="4" spans="1:13" ht="12.75">
      <c r="A4" s="149" t="s">
        <v>0</v>
      </c>
      <c r="B4" s="151" t="s">
        <v>1</v>
      </c>
      <c r="C4" s="151" t="s">
        <v>31</v>
      </c>
      <c r="D4" s="189" t="s">
        <v>2</v>
      </c>
      <c r="E4" s="189"/>
      <c r="F4" s="189" t="s">
        <v>3</v>
      </c>
      <c r="G4" s="189"/>
      <c r="H4" s="189" t="s">
        <v>4</v>
      </c>
      <c r="I4" s="189"/>
      <c r="J4" s="189" t="s">
        <v>5</v>
      </c>
      <c r="K4" s="189"/>
      <c r="L4" s="189" t="s">
        <v>8</v>
      </c>
      <c r="M4" s="190"/>
    </row>
    <row r="5" spans="1:13" ht="29.25" customHeight="1" thickBot="1">
      <c r="A5" s="163"/>
      <c r="B5" s="164"/>
      <c r="C5" s="164"/>
      <c r="D5" s="26" t="s">
        <v>9</v>
      </c>
      <c r="E5" s="26" t="s">
        <v>10</v>
      </c>
      <c r="F5" s="26" t="s">
        <v>9</v>
      </c>
      <c r="G5" s="26" t="s">
        <v>10</v>
      </c>
      <c r="H5" s="26" t="s">
        <v>9</v>
      </c>
      <c r="I5" s="26" t="s">
        <v>10</v>
      </c>
      <c r="J5" s="26" t="s">
        <v>9</v>
      </c>
      <c r="K5" s="26" t="s">
        <v>10</v>
      </c>
      <c r="L5" s="26" t="s">
        <v>9</v>
      </c>
      <c r="M5" s="27" t="s">
        <v>10</v>
      </c>
    </row>
    <row r="6" spans="1:13" ht="12.75">
      <c r="A6" s="31"/>
      <c r="B6" s="31">
        <v>2</v>
      </c>
      <c r="C6" s="2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16</v>
      </c>
      <c r="M6" s="32">
        <v>17</v>
      </c>
    </row>
    <row r="7" spans="1:13" ht="22.5">
      <c r="A7" s="11">
        <v>1</v>
      </c>
      <c r="B7" s="119" t="s">
        <v>93</v>
      </c>
      <c r="C7" s="2" t="s">
        <v>59</v>
      </c>
      <c r="D7" s="3"/>
      <c r="E7" s="23">
        <v>0</v>
      </c>
      <c r="F7" s="3">
        <v>11</v>
      </c>
      <c r="G7" s="23">
        <v>0</v>
      </c>
      <c r="H7" s="3"/>
      <c r="I7" s="23"/>
      <c r="J7" s="3">
        <v>0</v>
      </c>
      <c r="K7" s="23">
        <v>0</v>
      </c>
      <c r="L7" s="8">
        <f>D7+F7+H7+J7</f>
        <v>11</v>
      </c>
      <c r="M7" s="9">
        <f>E7+G7+I7+K7</f>
        <v>0</v>
      </c>
    </row>
    <row r="8" spans="1:13" ht="22.5">
      <c r="A8" s="11">
        <v>2</v>
      </c>
      <c r="B8" s="14" t="s">
        <v>95</v>
      </c>
      <c r="C8" s="2" t="s">
        <v>60</v>
      </c>
      <c r="D8" s="3"/>
      <c r="E8" s="23"/>
      <c r="F8" s="3">
        <v>6</v>
      </c>
      <c r="G8" s="23">
        <v>4</v>
      </c>
      <c r="H8" s="3">
        <v>15</v>
      </c>
      <c r="I8" s="23">
        <v>0</v>
      </c>
      <c r="J8" s="3">
        <v>0</v>
      </c>
      <c r="K8" s="23">
        <v>0</v>
      </c>
      <c r="L8" s="8">
        <f aca="true" t="shared" si="0" ref="L8:L16">D8+F8+H8+J8</f>
        <v>21</v>
      </c>
      <c r="M8" s="9">
        <f aca="true" t="shared" si="1" ref="M8:M16">E8+G8+I8+K8</f>
        <v>4</v>
      </c>
    </row>
    <row r="9" spans="1:13" ht="20.25" customHeight="1">
      <c r="A9" s="11">
        <v>3</v>
      </c>
      <c r="B9" s="119" t="s">
        <v>93</v>
      </c>
      <c r="C9" s="2" t="s">
        <v>61</v>
      </c>
      <c r="D9" s="3"/>
      <c r="E9" s="23"/>
      <c r="F9" s="3"/>
      <c r="G9" s="23"/>
      <c r="H9" s="3">
        <v>1</v>
      </c>
      <c r="I9" s="23"/>
      <c r="J9" s="3"/>
      <c r="K9" s="23"/>
      <c r="L9" s="8">
        <f>D9+F9+H9+J9</f>
        <v>1</v>
      </c>
      <c r="M9" s="9">
        <f>E9+G9+I9+K9</f>
        <v>0</v>
      </c>
    </row>
    <row r="10" spans="1:13" ht="18" customHeight="1">
      <c r="A10" s="11">
        <v>4</v>
      </c>
      <c r="B10" s="119" t="s">
        <v>87</v>
      </c>
      <c r="C10" s="2" t="s">
        <v>88</v>
      </c>
      <c r="D10" s="3"/>
      <c r="E10" s="23"/>
      <c r="F10" s="3">
        <v>11</v>
      </c>
      <c r="G10" s="23">
        <v>0</v>
      </c>
      <c r="H10" s="3"/>
      <c r="I10" s="23">
        <v>0</v>
      </c>
      <c r="J10" s="3">
        <v>0</v>
      </c>
      <c r="K10" s="23">
        <v>0</v>
      </c>
      <c r="L10" s="8">
        <f t="shared" si="0"/>
        <v>11</v>
      </c>
      <c r="M10" s="9">
        <f t="shared" si="1"/>
        <v>0</v>
      </c>
    </row>
    <row r="11" spans="1:13" ht="1.5" customHeight="1">
      <c r="A11" s="11">
        <v>5</v>
      </c>
      <c r="B11" s="119" t="s">
        <v>92</v>
      </c>
      <c r="C11" s="2" t="s">
        <v>90</v>
      </c>
      <c r="D11" s="3"/>
      <c r="E11" s="23"/>
      <c r="F11" s="3"/>
      <c r="G11" s="23"/>
      <c r="H11" s="3"/>
      <c r="I11" s="23"/>
      <c r="J11" s="3"/>
      <c r="K11" s="23"/>
      <c r="L11" s="8">
        <f t="shared" si="0"/>
        <v>0</v>
      </c>
      <c r="M11" s="9">
        <f t="shared" si="1"/>
        <v>0</v>
      </c>
    </row>
    <row r="12" spans="1:13" ht="19.5" customHeight="1">
      <c r="A12" s="11">
        <v>5</v>
      </c>
      <c r="B12" s="119" t="s">
        <v>94</v>
      </c>
      <c r="C12" s="2" t="s">
        <v>62</v>
      </c>
      <c r="D12" s="3"/>
      <c r="E12" s="23"/>
      <c r="F12" s="3"/>
      <c r="G12" s="23"/>
      <c r="H12" s="3">
        <v>6</v>
      </c>
      <c r="I12" s="23"/>
      <c r="J12" s="3"/>
      <c r="K12" s="23"/>
      <c r="L12" s="8">
        <f t="shared" si="0"/>
        <v>6</v>
      </c>
      <c r="M12" s="9">
        <f t="shared" si="1"/>
        <v>0</v>
      </c>
    </row>
    <row r="13" spans="1:13" ht="25.5" customHeight="1">
      <c r="A13" s="11">
        <v>6</v>
      </c>
      <c r="B13" s="14" t="s">
        <v>95</v>
      </c>
      <c r="C13" s="2" t="s">
        <v>319</v>
      </c>
      <c r="D13" s="3"/>
      <c r="E13" s="23"/>
      <c r="F13" s="3"/>
      <c r="G13" s="23"/>
      <c r="H13" s="3">
        <v>21</v>
      </c>
      <c r="I13" s="23">
        <v>1</v>
      </c>
      <c r="J13" s="3"/>
      <c r="K13" s="23"/>
      <c r="L13" s="8">
        <f t="shared" si="0"/>
        <v>21</v>
      </c>
      <c r="M13" s="9">
        <f t="shared" si="1"/>
        <v>1</v>
      </c>
    </row>
    <row r="14" spans="1:13" ht="21" customHeight="1">
      <c r="A14" s="11">
        <v>7</v>
      </c>
      <c r="B14" s="14" t="s">
        <v>95</v>
      </c>
      <c r="C14" s="2" t="s">
        <v>63</v>
      </c>
      <c r="D14" s="3">
        <v>2</v>
      </c>
      <c r="E14" s="23"/>
      <c r="F14" s="3">
        <v>32</v>
      </c>
      <c r="G14" s="23">
        <v>1</v>
      </c>
      <c r="H14" s="3">
        <v>29</v>
      </c>
      <c r="I14" s="23"/>
      <c r="J14" s="3"/>
      <c r="K14" s="23"/>
      <c r="L14" s="8">
        <f t="shared" si="0"/>
        <v>63</v>
      </c>
      <c r="M14" s="9">
        <f t="shared" si="1"/>
        <v>1</v>
      </c>
    </row>
    <row r="15" spans="1:13" ht="22.5" customHeight="1">
      <c r="A15" s="11">
        <v>8</v>
      </c>
      <c r="B15" s="119" t="s">
        <v>94</v>
      </c>
      <c r="C15" s="2" t="s">
        <v>64</v>
      </c>
      <c r="D15" s="3">
        <v>1</v>
      </c>
      <c r="E15" s="23"/>
      <c r="F15" s="3">
        <v>34</v>
      </c>
      <c r="G15" s="23"/>
      <c r="H15" s="3">
        <v>8</v>
      </c>
      <c r="I15" s="23">
        <v>1</v>
      </c>
      <c r="J15" s="3"/>
      <c r="K15" s="23"/>
      <c r="L15" s="8">
        <f t="shared" si="0"/>
        <v>43</v>
      </c>
      <c r="M15" s="9">
        <f t="shared" si="1"/>
        <v>1</v>
      </c>
    </row>
    <row r="16" spans="1:13" ht="21.75" customHeight="1" hidden="1">
      <c r="A16" s="11">
        <v>10</v>
      </c>
      <c r="B16" s="119" t="s">
        <v>87</v>
      </c>
      <c r="C16" s="2" t="s">
        <v>290</v>
      </c>
      <c r="D16" s="3"/>
      <c r="E16" s="23"/>
      <c r="F16" s="3"/>
      <c r="G16" s="23"/>
      <c r="H16" s="3"/>
      <c r="I16" s="23"/>
      <c r="J16" s="3"/>
      <c r="K16" s="23"/>
      <c r="L16" s="8">
        <f t="shared" si="0"/>
        <v>0</v>
      </c>
      <c r="M16" s="9">
        <f t="shared" si="1"/>
        <v>0</v>
      </c>
    </row>
    <row r="17" spans="1:13" ht="21.75" customHeight="1">
      <c r="A17" s="11">
        <v>9</v>
      </c>
      <c r="B17" s="119" t="s">
        <v>387</v>
      </c>
      <c r="C17" s="2" t="s">
        <v>64</v>
      </c>
      <c r="D17" s="3">
        <v>38</v>
      </c>
      <c r="E17" s="23"/>
      <c r="F17" s="3"/>
      <c r="G17" s="23"/>
      <c r="H17" s="3"/>
      <c r="I17" s="23"/>
      <c r="J17" s="3"/>
      <c r="K17" s="23"/>
      <c r="L17" s="8">
        <f aca="true" t="shared" si="2" ref="L17:L24">D17+F17+H17+J17</f>
        <v>38</v>
      </c>
      <c r="M17" s="9">
        <f aca="true" t="shared" si="3" ref="M17:M24">E17+G17+I17+K17</f>
        <v>0</v>
      </c>
    </row>
    <row r="18" spans="1:13" ht="15.75" customHeight="1">
      <c r="A18" s="11">
        <v>10</v>
      </c>
      <c r="B18" s="119" t="s">
        <v>387</v>
      </c>
      <c r="C18" s="2" t="s">
        <v>62</v>
      </c>
      <c r="D18" s="3"/>
      <c r="E18" s="23"/>
      <c r="F18" s="3">
        <v>20</v>
      </c>
      <c r="G18" s="23">
        <v>1</v>
      </c>
      <c r="H18" s="3"/>
      <c r="I18" s="23"/>
      <c r="J18" s="3"/>
      <c r="K18" s="23"/>
      <c r="L18" s="8">
        <f t="shared" si="2"/>
        <v>20</v>
      </c>
      <c r="M18" s="9">
        <f t="shared" si="3"/>
        <v>1</v>
      </c>
    </row>
    <row r="19" spans="1:13" ht="21.75" customHeight="1">
      <c r="A19" s="11">
        <v>11</v>
      </c>
      <c r="B19" s="119" t="s">
        <v>385</v>
      </c>
      <c r="C19" s="2" t="s">
        <v>88</v>
      </c>
      <c r="D19" s="3">
        <v>10</v>
      </c>
      <c r="E19" s="23"/>
      <c r="F19" s="3"/>
      <c r="G19" s="23"/>
      <c r="H19" s="3"/>
      <c r="I19" s="23"/>
      <c r="J19" s="3"/>
      <c r="K19" s="23"/>
      <c r="L19" s="8">
        <f t="shared" si="2"/>
        <v>10</v>
      </c>
      <c r="M19" s="9">
        <f t="shared" si="3"/>
        <v>0</v>
      </c>
    </row>
    <row r="20" spans="1:13" ht="21.75" customHeight="1">
      <c r="A20" s="11">
        <v>12</v>
      </c>
      <c r="B20" s="119" t="s">
        <v>385</v>
      </c>
      <c r="C20" s="2" t="s">
        <v>290</v>
      </c>
      <c r="D20" s="3"/>
      <c r="E20" s="23"/>
      <c r="F20" s="3">
        <v>16</v>
      </c>
      <c r="G20" s="23"/>
      <c r="H20" s="3"/>
      <c r="I20" s="23"/>
      <c r="J20" s="3"/>
      <c r="K20" s="23"/>
      <c r="L20" s="8">
        <f t="shared" si="2"/>
        <v>16</v>
      </c>
      <c r="M20" s="9">
        <f t="shared" si="3"/>
        <v>0</v>
      </c>
    </row>
    <row r="21" spans="1:13" ht="21.75" customHeight="1">
      <c r="A21" s="11">
        <v>13</v>
      </c>
      <c r="B21" s="119" t="s">
        <v>386</v>
      </c>
      <c r="C21" s="2" t="s">
        <v>89</v>
      </c>
      <c r="D21" s="3">
        <v>31</v>
      </c>
      <c r="E21" s="23"/>
      <c r="F21" s="3"/>
      <c r="G21" s="23"/>
      <c r="H21" s="3"/>
      <c r="I21" s="23"/>
      <c r="J21" s="3"/>
      <c r="K21" s="23"/>
      <c r="L21" s="8">
        <f t="shared" si="2"/>
        <v>31</v>
      </c>
      <c r="M21" s="9">
        <f t="shared" si="3"/>
        <v>0</v>
      </c>
    </row>
    <row r="22" spans="1:13" ht="21.75" customHeight="1">
      <c r="A22" s="11">
        <v>14</v>
      </c>
      <c r="B22" s="119" t="s">
        <v>386</v>
      </c>
      <c r="C22" s="2" t="s">
        <v>291</v>
      </c>
      <c r="D22" s="3"/>
      <c r="E22" s="23"/>
      <c r="F22" s="3">
        <v>25</v>
      </c>
      <c r="G22" s="23"/>
      <c r="H22" s="3"/>
      <c r="I22" s="23"/>
      <c r="J22" s="3"/>
      <c r="K22" s="23"/>
      <c r="L22" s="8">
        <f t="shared" si="2"/>
        <v>25</v>
      </c>
      <c r="M22" s="9">
        <f t="shared" si="3"/>
        <v>0</v>
      </c>
    </row>
    <row r="23" spans="1:13" ht="21.75" customHeight="1">
      <c r="A23" s="11">
        <v>15</v>
      </c>
      <c r="B23" s="119" t="s">
        <v>388</v>
      </c>
      <c r="C23" s="2" t="s">
        <v>66</v>
      </c>
      <c r="D23" s="3">
        <v>15</v>
      </c>
      <c r="E23" s="23"/>
      <c r="F23" s="3"/>
      <c r="G23" s="23"/>
      <c r="H23" s="3"/>
      <c r="I23" s="23"/>
      <c r="J23" s="3"/>
      <c r="K23" s="23"/>
      <c r="L23" s="8">
        <f t="shared" si="2"/>
        <v>15</v>
      </c>
      <c r="M23" s="9">
        <f t="shared" si="3"/>
        <v>0</v>
      </c>
    </row>
    <row r="24" spans="1:13" ht="21.75" customHeight="1">
      <c r="A24" s="11">
        <v>16</v>
      </c>
      <c r="B24" s="119" t="s">
        <v>388</v>
      </c>
      <c r="C24" s="2" t="s">
        <v>61</v>
      </c>
      <c r="D24" s="3"/>
      <c r="E24" s="23"/>
      <c r="F24" s="3">
        <v>10</v>
      </c>
      <c r="G24" s="23"/>
      <c r="H24" s="3"/>
      <c r="I24" s="23"/>
      <c r="J24" s="3"/>
      <c r="K24" s="23"/>
      <c r="L24" s="8">
        <f t="shared" si="2"/>
        <v>10</v>
      </c>
      <c r="M24" s="9">
        <f t="shared" si="3"/>
        <v>0</v>
      </c>
    </row>
    <row r="25" spans="1:13" ht="18" customHeight="1">
      <c r="A25" s="4"/>
      <c r="B25" s="5"/>
      <c r="C25" s="37" t="s">
        <v>12</v>
      </c>
      <c r="D25" s="7">
        <f>SUM(D7:D24)</f>
        <v>97</v>
      </c>
      <c r="E25" s="7">
        <f aca="true" t="shared" si="4" ref="E25:K25">SUM(E7:E24)</f>
        <v>0</v>
      </c>
      <c r="F25" s="7">
        <f t="shared" si="4"/>
        <v>165</v>
      </c>
      <c r="G25" s="7">
        <f t="shared" si="4"/>
        <v>6</v>
      </c>
      <c r="H25" s="7">
        <f t="shared" si="4"/>
        <v>80</v>
      </c>
      <c r="I25" s="7">
        <f t="shared" si="4"/>
        <v>2</v>
      </c>
      <c r="J25" s="7">
        <f t="shared" si="4"/>
        <v>0</v>
      </c>
      <c r="K25" s="7">
        <f t="shared" si="4"/>
        <v>0</v>
      </c>
      <c r="L25" s="7">
        <f>SUM(L7:L24)</f>
        <v>342</v>
      </c>
      <c r="M25" s="7">
        <f>M7+M8+M9+M10+M11+M12+M13+M14+M15+M16</f>
        <v>7</v>
      </c>
    </row>
    <row r="26" ht="0.75" customHeight="1" thickBot="1"/>
    <row r="27" spans="1:13" ht="12.75">
      <c r="A27" s="183" t="s">
        <v>395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</row>
    <row r="28" spans="1:13" ht="13.5" thickBo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</row>
    <row r="29" spans="1:13" ht="12.75">
      <c r="A29" s="149" t="s">
        <v>0</v>
      </c>
      <c r="B29" s="151" t="s">
        <v>1</v>
      </c>
      <c r="C29" s="151" t="s">
        <v>31</v>
      </c>
      <c r="D29" s="189" t="s">
        <v>2</v>
      </c>
      <c r="E29" s="189"/>
      <c r="F29" s="189" t="s">
        <v>3</v>
      </c>
      <c r="G29" s="189"/>
      <c r="H29" s="189" t="s">
        <v>4</v>
      </c>
      <c r="I29" s="189"/>
      <c r="J29" s="189" t="s">
        <v>5</v>
      </c>
      <c r="K29" s="189"/>
      <c r="L29" s="189" t="s">
        <v>8</v>
      </c>
      <c r="M29" s="190"/>
    </row>
    <row r="30" spans="1:13" ht="13.5" thickBot="1">
      <c r="A30" s="163"/>
      <c r="B30" s="164"/>
      <c r="C30" s="164"/>
      <c r="D30" s="26" t="s">
        <v>9</v>
      </c>
      <c r="E30" s="26" t="s">
        <v>10</v>
      </c>
      <c r="F30" s="26" t="s">
        <v>9</v>
      </c>
      <c r="G30" s="26" t="s">
        <v>10</v>
      </c>
      <c r="H30" s="26" t="s">
        <v>9</v>
      </c>
      <c r="I30" s="26" t="s">
        <v>10</v>
      </c>
      <c r="J30" s="26" t="s">
        <v>9</v>
      </c>
      <c r="K30" s="26" t="s">
        <v>10</v>
      </c>
      <c r="L30" s="26" t="s">
        <v>9</v>
      </c>
      <c r="M30" s="27" t="s">
        <v>10</v>
      </c>
    </row>
    <row r="31" spans="1:13" ht="12.75">
      <c r="A31" s="31"/>
      <c r="B31" s="31">
        <v>2</v>
      </c>
      <c r="C31" s="21">
        <v>3</v>
      </c>
      <c r="D31" s="32">
        <v>4</v>
      </c>
      <c r="E31" s="32">
        <v>5</v>
      </c>
      <c r="F31" s="32">
        <v>6</v>
      </c>
      <c r="G31" s="32">
        <v>7</v>
      </c>
      <c r="H31" s="32">
        <v>8</v>
      </c>
      <c r="I31" s="32">
        <v>9</v>
      </c>
      <c r="J31" s="32">
        <v>10</v>
      </c>
      <c r="K31" s="32">
        <v>11</v>
      </c>
      <c r="L31" s="32">
        <v>16</v>
      </c>
      <c r="M31" s="32">
        <v>17</v>
      </c>
    </row>
    <row r="32" spans="1:13" ht="17.25" customHeight="1">
      <c r="A32" s="11">
        <v>1</v>
      </c>
      <c r="B32" s="119" t="s">
        <v>93</v>
      </c>
      <c r="C32" s="2" t="s">
        <v>66</v>
      </c>
      <c r="D32" s="3"/>
      <c r="E32" s="23"/>
      <c r="F32" s="3">
        <v>1</v>
      </c>
      <c r="G32" s="23"/>
      <c r="H32" s="3">
        <v>21</v>
      </c>
      <c r="I32" s="23">
        <v>0</v>
      </c>
      <c r="J32" s="3">
        <v>0</v>
      </c>
      <c r="K32" s="23">
        <v>0</v>
      </c>
      <c r="L32" s="8">
        <f aca="true" t="shared" si="5" ref="L32:M41">D32+F32+H32+J32</f>
        <v>22</v>
      </c>
      <c r="M32" s="9">
        <f t="shared" si="5"/>
        <v>0</v>
      </c>
    </row>
    <row r="33" spans="1:13" ht="17.25" customHeight="1">
      <c r="A33" s="11">
        <v>2</v>
      </c>
      <c r="B33" s="119" t="s">
        <v>92</v>
      </c>
      <c r="C33" s="2" t="s">
        <v>77</v>
      </c>
      <c r="D33" s="3"/>
      <c r="E33" s="23">
        <v>0</v>
      </c>
      <c r="F33" s="3"/>
      <c r="G33" s="23">
        <v>0</v>
      </c>
      <c r="H33" s="3">
        <v>14</v>
      </c>
      <c r="I33" s="23"/>
      <c r="J33" s="3">
        <v>0</v>
      </c>
      <c r="K33" s="23">
        <v>0</v>
      </c>
      <c r="L33" s="8">
        <f t="shared" si="5"/>
        <v>14</v>
      </c>
      <c r="M33" s="9">
        <f t="shared" si="5"/>
        <v>0</v>
      </c>
    </row>
    <row r="34" spans="1:15" ht="17.25" customHeight="1">
      <c r="A34" s="11">
        <v>3</v>
      </c>
      <c r="B34" s="119" t="s">
        <v>93</v>
      </c>
      <c r="C34" s="2" t="s">
        <v>61</v>
      </c>
      <c r="D34" s="3"/>
      <c r="E34" s="23">
        <v>0</v>
      </c>
      <c r="F34" s="3"/>
      <c r="G34" s="23"/>
      <c r="H34" s="3">
        <v>1</v>
      </c>
      <c r="I34" s="23">
        <v>0</v>
      </c>
      <c r="J34" s="3">
        <v>0</v>
      </c>
      <c r="K34" s="23">
        <v>0</v>
      </c>
      <c r="L34" s="8">
        <f t="shared" si="5"/>
        <v>1</v>
      </c>
      <c r="M34" s="9">
        <f t="shared" si="5"/>
        <v>0</v>
      </c>
      <c r="O34" t="s">
        <v>54</v>
      </c>
    </row>
    <row r="35" spans="1:13" ht="12.75">
      <c r="A35" s="11">
        <v>4</v>
      </c>
      <c r="B35" s="119" t="s">
        <v>94</v>
      </c>
      <c r="C35" s="2" t="s">
        <v>62</v>
      </c>
      <c r="D35" s="3"/>
      <c r="E35" s="23">
        <v>0</v>
      </c>
      <c r="F35" s="3">
        <v>1</v>
      </c>
      <c r="G35" s="23">
        <v>1</v>
      </c>
      <c r="H35" s="3">
        <v>2</v>
      </c>
      <c r="I35" s="23">
        <v>0</v>
      </c>
      <c r="J35" s="3">
        <v>0</v>
      </c>
      <c r="K35" s="23">
        <v>0</v>
      </c>
      <c r="L35" s="8">
        <f t="shared" si="5"/>
        <v>3</v>
      </c>
      <c r="M35" s="9">
        <f t="shared" si="5"/>
        <v>1</v>
      </c>
    </row>
    <row r="36" spans="1:13" ht="12.75">
      <c r="A36" s="11">
        <v>5</v>
      </c>
      <c r="B36" s="119" t="s">
        <v>94</v>
      </c>
      <c r="C36" s="2" t="s">
        <v>64</v>
      </c>
      <c r="D36" s="3"/>
      <c r="E36" s="23">
        <v>0</v>
      </c>
      <c r="F36" s="3">
        <v>2</v>
      </c>
      <c r="G36" s="23">
        <v>1</v>
      </c>
      <c r="H36" s="3">
        <v>42</v>
      </c>
      <c r="I36" s="23"/>
      <c r="J36" s="3">
        <v>0</v>
      </c>
      <c r="K36" s="23">
        <v>0</v>
      </c>
      <c r="L36" s="8">
        <f t="shared" si="5"/>
        <v>44</v>
      </c>
      <c r="M36" s="9">
        <f t="shared" si="5"/>
        <v>1</v>
      </c>
    </row>
    <row r="37" spans="1:13" ht="12.75">
      <c r="A37" s="11">
        <v>6</v>
      </c>
      <c r="B37" s="14" t="s">
        <v>95</v>
      </c>
      <c r="C37" s="2" t="s">
        <v>89</v>
      </c>
      <c r="D37" s="3"/>
      <c r="E37" s="23">
        <v>0</v>
      </c>
      <c r="F37" s="3"/>
      <c r="G37" s="23"/>
      <c r="H37" s="3">
        <v>9</v>
      </c>
      <c r="I37" s="23">
        <v>0</v>
      </c>
      <c r="J37" s="3">
        <v>0</v>
      </c>
      <c r="K37" s="23">
        <v>0</v>
      </c>
      <c r="L37" s="8">
        <f t="shared" si="5"/>
        <v>9</v>
      </c>
      <c r="M37" s="9">
        <f>E37+G37+I37+K37</f>
        <v>0</v>
      </c>
    </row>
    <row r="38" spans="1:13" ht="16.5" customHeight="1">
      <c r="A38" s="11">
        <v>7</v>
      </c>
      <c r="B38" s="119" t="s">
        <v>92</v>
      </c>
      <c r="C38" s="2" t="s">
        <v>90</v>
      </c>
      <c r="D38" s="3"/>
      <c r="E38" s="23">
        <v>0</v>
      </c>
      <c r="F38" s="3"/>
      <c r="G38" s="23">
        <v>0</v>
      </c>
      <c r="H38" s="3">
        <v>4</v>
      </c>
      <c r="I38" s="23">
        <v>0</v>
      </c>
      <c r="J38" s="3">
        <v>0</v>
      </c>
      <c r="K38" s="23">
        <v>0</v>
      </c>
      <c r="L38" s="8">
        <f t="shared" si="5"/>
        <v>4</v>
      </c>
      <c r="M38" s="9">
        <f>E38+G38+I38+K38</f>
        <v>0</v>
      </c>
    </row>
    <row r="39" spans="1:13" ht="0.75" customHeight="1" hidden="1">
      <c r="A39" s="11">
        <v>8</v>
      </c>
      <c r="B39" s="119" t="s">
        <v>87</v>
      </c>
      <c r="C39" s="2" t="s">
        <v>290</v>
      </c>
      <c r="D39" s="3"/>
      <c r="E39" s="23"/>
      <c r="F39" s="3"/>
      <c r="G39" s="23"/>
      <c r="H39" s="3"/>
      <c r="I39" s="23"/>
      <c r="J39" s="3"/>
      <c r="K39" s="23"/>
      <c r="L39" s="8">
        <f t="shared" si="5"/>
        <v>0</v>
      </c>
      <c r="M39" s="9"/>
    </row>
    <row r="40" spans="1:13" ht="12.75" hidden="1">
      <c r="A40" s="11">
        <v>9</v>
      </c>
      <c r="B40" s="14" t="s">
        <v>95</v>
      </c>
      <c r="C40" s="2" t="s">
        <v>291</v>
      </c>
      <c r="D40" s="3"/>
      <c r="E40" s="23"/>
      <c r="F40" s="3"/>
      <c r="G40" s="23"/>
      <c r="H40" s="3"/>
      <c r="I40" s="23"/>
      <c r="J40" s="3"/>
      <c r="K40" s="23"/>
      <c r="L40" s="8">
        <f t="shared" si="5"/>
        <v>0</v>
      </c>
      <c r="M40" s="9"/>
    </row>
    <row r="41" spans="1:13" ht="17.25" customHeight="1">
      <c r="A41" s="11">
        <v>8</v>
      </c>
      <c r="B41" s="119" t="s">
        <v>87</v>
      </c>
      <c r="C41" s="2" t="s">
        <v>91</v>
      </c>
      <c r="D41" s="3"/>
      <c r="E41" s="23"/>
      <c r="F41" s="3"/>
      <c r="G41" s="23">
        <v>0</v>
      </c>
      <c r="H41" s="3">
        <v>1</v>
      </c>
      <c r="I41" s="23">
        <v>1</v>
      </c>
      <c r="J41" s="3">
        <v>0</v>
      </c>
      <c r="K41" s="23">
        <v>0</v>
      </c>
      <c r="L41" s="8">
        <f t="shared" si="5"/>
        <v>1</v>
      </c>
      <c r="M41" s="9">
        <f t="shared" si="5"/>
        <v>1</v>
      </c>
    </row>
    <row r="42" spans="1:13" ht="21" customHeight="1">
      <c r="A42" s="11"/>
      <c r="B42" s="14"/>
      <c r="C42" s="37" t="s">
        <v>12</v>
      </c>
      <c r="D42" s="7">
        <f aca="true" t="shared" si="6" ref="D42:M42">SUM(D32:D41)</f>
        <v>0</v>
      </c>
      <c r="E42" s="7">
        <f t="shared" si="6"/>
        <v>0</v>
      </c>
      <c r="F42" s="7">
        <f t="shared" si="6"/>
        <v>4</v>
      </c>
      <c r="G42" s="7">
        <f t="shared" si="6"/>
        <v>2</v>
      </c>
      <c r="H42" s="7">
        <f t="shared" si="6"/>
        <v>94</v>
      </c>
      <c r="I42" s="7">
        <f t="shared" si="6"/>
        <v>1</v>
      </c>
      <c r="J42" s="7">
        <f t="shared" si="6"/>
        <v>0</v>
      </c>
      <c r="K42" s="7">
        <f t="shared" si="6"/>
        <v>0</v>
      </c>
      <c r="L42" s="7">
        <f>SUM(L32:L41)</f>
        <v>98</v>
      </c>
      <c r="M42" s="7">
        <f t="shared" si="6"/>
        <v>3</v>
      </c>
    </row>
    <row r="44" ht="12.75" hidden="1"/>
    <row r="45" spans="1:14" ht="25.5" customHeight="1">
      <c r="A45" s="11"/>
      <c r="B45" s="14"/>
      <c r="C45" s="51" t="s">
        <v>67</v>
      </c>
      <c r="D45" s="50">
        <f aca="true" t="shared" si="7" ref="D45:J45">SUM(D25,D42)</f>
        <v>97</v>
      </c>
      <c r="E45" s="50">
        <f t="shared" si="7"/>
        <v>0</v>
      </c>
      <c r="F45" s="50">
        <f t="shared" si="7"/>
        <v>169</v>
      </c>
      <c r="G45" s="50">
        <f t="shared" si="7"/>
        <v>8</v>
      </c>
      <c r="H45" s="50">
        <f t="shared" si="7"/>
        <v>174</v>
      </c>
      <c r="I45" s="50">
        <f t="shared" si="7"/>
        <v>3</v>
      </c>
      <c r="J45" s="50">
        <f t="shared" si="7"/>
        <v>0</v>
      </c>
      <c r="K45" s="50">
        <f>SUM(K43:K44)</f>
        <v>0</v>
      </c>
      <c r="L45" s="50">
        <f>SUM(L25,L42)</f>
        <v>440</v>
      </c>
      <c r="M45" s="50">
        <f>SUM(M25,M42)</f>
        <v>10</v>
      </c>
      <c r="N45" t="s">
        <v>54</v>
      </c>
    </row>
    <row r="49" ht="12.75">
      <c r="M49" t="s">
        <v>52</v>
      </c>
    </row>
    <row r="51" ht="12.75">
      <c r="K51" t="s">
        <v>53</v>
      </c>
    </row>
  </sheetData>
  <sheetProtection/>
  <mergeCells count="18">
    <mergeCell ref="L4:M4"/>
    <mergeCell ref="A2:M3"/>
    <mergeCell ref="A4:A5"/>
    <mergeCell ref="B4:B5"/>
    <mergeCell ref="C4:C5"/>
    <mergeCell ref="D4:E4"/>
    <mergeCell ref="F4:G4"/>
    <mergeCell ref="H4:I4"/>
    <mergeCell ref="J4:K4"/>
    <mergeCell ref="A27:M28"/>
    <mergeCell ref="A29:A30"/>
    <mergeCell ref="B29:B30"/>
    <mergeCell ref="C29:C30"/>
    <mergeCell ref="D29:E29"/>
    <mergeCell ref="F29:G29"/>
    <mergeCell ref="H29:I29"/>
    <mergeCell ref="J29:K29"/>
    <mergeCell ref="L29:M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4.875" style="0" customWidth="1"/>
    <col min="3" max="3" width="17.125" style="0" customWidth="1"/>
    <col min="5" max="5" width="5.125" style="0" customWidth="1"/>
    <col min="7" max="7" width="16.75390625" style="0" customWidth="1"/>
  </cols>
  <sheetData>
    <row r="1" spans="1:8" ht="18.75" customHeight="1">
      <c r="A1" s="193" t="s">
        <v>389</v>
      </c>
      <c r="B1" s="194"/>
      <c r="C1" s="194"/>
      <c r="D1" s="194"/>
      <c r="E1" s="194"/>
      <c r="F1" s="194"/>
      <c r="G1" s="194"/>
      <c r="H1" s="195"/>
    </row>
    <row r="2" spans="1:8" ht="21.75" customHeight="1" thickBot="1">
      <c r="A2" s="196"/>
      <c r="B2" s="197"/>
      <c r="C2" s="197"/>
      <c r="D2" s="197"/>
      <c r="E2" s="197"/>
      <c r="F2" s="197"/>
      <c r="G2" s="197"/>
      <c r="H2" s="198"/>
    </row>
    <row r="3" spans="1:8" ht="21.75" customHeight="1" thickBot="1">
      <c r="A3" s="44"/>
      <c r="B3" s="199" t="s">
        <v>39</v>
      </c>
      <c r="C3" s="200"/>
      <c r="D3" s="48" t="s">
        <v>41</v>
      </c>
      <c r="E3" s="48"/>
      <c r="F3" s="199" t="s">
        <v>40</v>
      </c>
      <c r="G3" s="200"/>
      <c r="H3" s="49" t="s">
        <v>41</v>
      </c>
    </row>
    <row r="4" spans="1:8" ht="29.25" customHeight="1">
      <c r="A4" s="39"/>
      <c r="B4" s="191"/>
      <c r="C4" s="192"/>
      <c r="D4" s="33"/>
      <c r="E4" s="14"/>
      <c r="F4" s="201" t="s">
        <v>43</v>
      </c>
      <c r="G4" s="202"/>
      <c r="H4" s="40">
        <v>1</v>
      </c>
    </row>
    <row r="5" spans="1:8" ht="0.75" customHeight="1">
      <c r="A5" s="39"/>
      <c r="B5" s="191"/>
      <c r="C5" s="192"/>
      <c r="D5" s="33"/>
      <c r="E5" s="14"/>
      <c r="F5" s="201"/>
      <c r="G5" s="202"/>
      <c r="H5" s="40"/>
    </row>
    <row r="6" spans="1:8" ht="36" customHeight="1" thickBot="1">
      <c r="A6" s="39"/>
      <c r="B6" s="207" t="s">
        <v>338</v>
      </c>
      <c r="C6" s="208"/>
      <c r="D6" s="120">
        <v>6</v>
      </c>
      <c r="E6" s="14"/>
      <c r="F6" s="201" t="s">
        <v>339</v>
      </c>
      <c r="G6" s="202"/>
      <c r="H6" s="40">
        <v>1</v>
      </c>
    </row>
    <row r="7" spans="1:8" ht="15" customHeight="1" thickBot="1">
      <c r="A7" s="206" t="s">
        <v>44</v>
      </c>
      <c r="B7" s="204"/>
      <c r="C7" s="205"/>
      <c r="D7" s="46">
        <f>SUM(D4:D6)</f>
        <v>6</v>
      </c>
      <c r="E7" s="203" t="s">
        <v>44</v>
      </c>
      <c r="F7" s="204"/>
      <c r="G7" s="205"/>
      <c r="H7" s="47">
        <f>SUM(H4:H6)</f>
        <v>2</v>
      </c>
    </row>
    <row r="10" ht="12.75">
      <c r="H10" t="s">
        <v>52</v>
      </c>
    </row>
    <row r="11" ht="12.75">
      <c r="H11" t="s">
        <v>53</v>
      </c>
    </row>
  </sheetData>
  <sheetProtection/>
  <mergeCells count="11">
    <mergeCell ref="E7:G7"/>
    <mergeCell ref="F6:G6"/>
    <mergeCell ref="A7:C7"/>
    <mergeCell ref="F4:G4"/>
    <mergeCell ref="B6:C6"/>
    <mergeCell ref="B4:C4"/>
    <mergeCell ref="A1:H2"/>
    <mergeCell ref="B3:C3"/>
    <mergeCell ref="F3:G3"/>
    <mergeCell ref="F5:G5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13.75390625" style="0" customWidth="1"/>
    <col min="4" max="4" width="4.125" style="0" customWidth="1"/>
    <col min="5" max="5" width="7.125" style="0" customWidth="1"/>
    <col min="6" max="6" width="5.75390625" style="0" customWidth="1"/>
    <col min="7" max="7" width="6.625" style="0" customWidth="1"/>
    <col min="8" max="8" width="4.75390625" style="0" customWidth="1"/>
    <col min="9" max="10" width="5.25390625" style="0" customWidth="1"/>
    <col min="11" max="11" width="6.625" style="0" customWidth="1"/>
    <col min="12" max="12" width="7.375" style="0" customWidth="1"/>
    <col min="13" max="13" width="11.125" style="0" customWidth="1"/>
    <col min="14" max="15" width="9.125" style="0" hidden="1" customWidth="1"/>
  </cols>
  <sheetData>
    <row r="2" ht="12.75">
      <c r="E2" s="74"/>
    </row>
    <row r="3" spans="1:14" ht="15">
      <c r="A3" s="212" t="s">
        <v>400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5">
      <c r="A4" s="212" t="s">
        <v>79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4" ht="12.75">
      <c r="A6" s="213" t="s">
        <v>0</v>
      </c>
      <c r="B6" s="215" t="s">
        <v>1</v>
      </c>
      <c r="C6" s="215" t="s">
        <v>80</v>
      </c>
      <c r="D6" s="217" t="s">
        <v>81</v>
      </c>
      <c r="E6" s="209" t="s">
        <v>2</v>
      </c>
      <c r="F6" s="210"/>
      <c r="G6" s="211" t="s">
        <v>3</v>
      </c>
      <c r="H6" s="211"/>
      <c r="I6" s="211" t="s">
        <v>4</v>
      </c>
      <c r="J6" s="211"/>
      <c r="K6" s="211" t="s">
        <v>5</v>
      </c>
      <c r="L6" s="211"/>
      <c r="M6" s="211" t="s">
        <v>8</v>
      </c>
      <c r="N6" s="211"/>
    </row>
    <row r="7" spans="1:15" ht="26.25" customHeight="1" thickBot="1">
      <c r="A7" s="214"/>
      <c r="B7" s="216"/>
      <c r="C7" s="216"/>
      <c r="D7" s="218"/>
      <c r="E7" s="77" t="s">
        <v>9</v>
      </c>
      <c r="F7" s="77" t="s">
        <v>10</v>
      </c>
      <c r="G7" s="77" t="s">
        <v>9</v>
      </c>
      <c r="H7" s="77" t="s">
        <v>10</v>
      </c>
      <c r="I7" s="77" t="s">
        <v>9</v>
      </c>
      <c r="J7" s="77" t="s">
        <v>10</v>
      </c>
      <c r="K7" s="78" t="s">
        <v>9</v>
      </c>
      <c r="L7" s="78" t="s">
        <v>10</v>
      </c>
      <c r="M7" s="78" t="s">
        <v>9</v>
      </c>
      <c r="N7" s="79" t="s">
        <v>10</v>
      </c>
      <c r="O7" s="80"/>
    </row>
    <row r="8" spans="1:15" ht="27.75" customHeight="1">
      <c r="A8" s="11">
        <v>1</v>
      </c>
      <c r="B8" s="14" t="s">
        <v>95</v>
      </c>
      <c r="C8" s="81" t="s">
        <v>83</v>
      </c>
      <c r="D8" s="2" t="s">
        <v>82</v>
      </c>
      <c r="E8" s="3">
        <v>27</v>
      </c>
      <c r="F8" s="82"/>
      <c r="G8" s="3">
        <v>19</v>
      </c>
      <c r="H8" s="82"/>
      <c r="I8" s="3"/>
      <c r="J8" s="82"/>
      <c r="K8" s="3"/>
      <c r="L8" s="82"/>
      <c r="M8" s="3">
        <f>E8+G8+I8+K8</f>
        <v>46</v>
      </c>
      <c r="N8" s="82">
        <f>F8+H8+J8+L8</f>
        <v>0</v>
      </c>
      <c r="O8" s="38"/>
    </row>
    <row r="9" spans="1:15" ht="23.25" thickBot="1">
      <c r="A9" s="11">
        <v>2</v>
      </c>
      <c r="B9" s="14"/>
      <c r="C9" s="81" t="s">
        <v>390</v>
      </c>
      <c r="D9" s="2" t="s">
        <v>82</v>
      </c>
      <c r="E9" s="3"/>
      <c r="F9" s="82"/>
      <c r="G9" s="3">
        <v>4</v>
      </c>
      <c r="H9" s="82"/>
      <c r="I9" s="3"/>
      <c r="J9" s="82"/>
      <c r="K9" s="3"/>
      <c r="L9" s="82"/>
      <c r="M9" s="3">
        <f>E9+G9+I9+K9</f>
        <v>4</v>
      </c>
      <c r="N9" s="82">
        <f>F9+H9+J9+L9</f>
        <v>0</v>
      </c>
      <c r="O9" s="38"/>
    </row>
    <row r="10" spans="1:14" ht="13.5" thickBot="1">
      <c r="A10" s="83"/>
      <c r="B10" s="84"/>
      <c r="C10" s="85" t="s">
        <v>12</v>
      </c>
      <c r="D10" s="86"/>
      <c r="E10" s="87">
        <f>SUM(E8:E9)</f>
        <v>27</v>
      </c>
      <c r="F10" s="87">
        <f aca="true" t="shared" si="0" ref="F10:L10">SUM(F8:F9)</f>
        <v>0</v>
      </c>
      <c r="G10" s="87">
        <f t="shared" si="0"/>
        <v>23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8">
        <f>SUM(M8:M9)</f>
        <v>50</v>
      </c>
      <c r="N10" s="89">
        <f>SUM(N8:N9)</f>
        <v>0</v>
      </c>
    </row>
    <row r="11" spans="1:15" ht="32.25" customHeight="1">
      <c r="A11" s="10"/>
      <c r="B11" s="90"/>
      <c r="C11" s="91"/>
      <c r="D11" s="91"/>
      <c r="E11" s="74"/>
      <c r="O11" s="92"/>
    </row>
    <row r="12" spans="1:14" ht="15">
      <c r="A12" s="212" t="s">
        <v>401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4" ht="15">
      <c r="A13" s="212" t="s">
        <v>79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1:5" ht="13.5" thickBot="1">
      <c r="A14" s="10"/>
      <c r="B14" s="90"/>
      <c r="C14" s="91"/>
      <c r="D14" s="91"/>
      <c r="E14" s="74"/>
    </row>
    <row r="15" spans="1:14" ht="12.75">
      <c r="A15" s="213" t="s">
        <v>0</v>
      </c>
      <c r="B15" s="215" t="s">
        <v>1</v>
      </c>
      <c r="C15" s="215" t="s">
        <v>80</v>
      </c>
      <c r="D15" s="217" t="s">
        <v>81</v>
      </c>
      <c r="E15" s="209" t="s">
        <v>3</v>
      </c>
      <c r="F15" s="210"/>
      <c r="G15" s="211" t="s">
        <v>4</v>
      </c>
      <c r="H15" s="211"/>
      <c r="I15" s="211" t="s">
        <v>297</v>
      </c>
      <c r="J15" s="211"/>
      <c r="K15" s="211" t="s">
        <v>298</v>
      </c>
      <c r="L15" s="211"/>
      <c r="M15" s="211" t="s">
        <v>8</v>
      </c>
      <c r="N15" s="211"/>
    </row>
    <row r="16" spans="1:14" ht="26.25" customHeight="1" thickBot="1">
      <c r="A16" s="214"/>
      <c r="B16" s="216"/>
      <c r="C16" s="216"/>
      <c r="D16" s="218"/>
      <c r="E16" s="77" t="s">
        <v>9</v>
      </c>
      <c r="F16" s="77" t="s">
        <v>10</v>
      </c>
      <c r="G16" s="77" t="s">
        <v>9</v>
      </c>
      <c r="H16" s="77" t="s">
        <v>10</v>
      </c>
      <c r="I16" s="77" t="s">
        <v>9</v>
      </c>
      <c r="J16" s="77" t="s">
        <v>10</v>
      </c>
      <c r="K16" s="78" t="s">
        <v>9</v>
      </c>
      <c r="L16" s="78" t="s">
        <v>10</v>
      </c>
      <c r="M16" s="78" t="s">
        <v>9</v>
      </c>
      <c r="N16" s="79" t="s">
        <v>10</v>
      </c>
    </row>
    <row r="17" spans="1:14" ht="26.25" customHeight="1">
      <c r="A17" s="11">
        <v>1</v>
      </c>
      <c r="B17" s="14" t="s">
        <v>94</v>
      </c>
      <c r="C17" s="81" t="s">
        <v>99</v>
      </c>
      <c r="D17" s="2" t="s">
        <v>84</v>
      </c>
      <c r="E17" s="3"/>
      <c r="F17" s="82"/>
      <c r="G17" s="3"/>
      <c r="H17" s="82"/>
      <c r="I17" s="3">
        <v>4</v>
      </c>
      <c r="J17" s="82"/>
      <c r="K17" s="3"/>
      <c r="L17" s="82"/>
      <c r="M17" s="54">
        <f aca="true" t="shared" si="1" ref="M17:M23">SUM(E17,G17,I17,K17)</f>
        <v>4</v>
      </c>
      <c r="N17" s="98"/>
    </row>
    <row r="18" spans="1:14" ht="28.5">
      <c r="A18" s="11">
        <v>2</v>
      </c>
      <c r="B18" s="14" t="s">
        <v>93</v>
      </c>
      <c r="C18" s="81" t="s">
        <v>85</v>
      </c>
      <c r="D18" s="2" t="s">
        <v>84</v>
      </c>
      <c r="E18" s="3"/>
      <c r="F18" s="82"/>
      <c r="G18" s="3"/>
      <c r="H18" s="82"/>
      <c r="I18" s="3">
        <v>8</v>
      </c>
      <c r="J18" s="82"/>
      <c r="K18" s="3"/>
      <c r="L18" s="82"/>
      <c r="M18" s="54">
        <f t="shared" si="1"/>
        <v>8</v>
      </c>
      <c r="N18" s="93">
        <f>F18+H18+J18+L18</f>
        <v>0</v>
      </c>
    </row>
    <row r="19" spans="1:14" ht="22.5">
      <c r="A19" s="11"/>
      <c r="B19" s="14" t="s">
        <v>385</v>
      </c>
      <c r="C19" s="81" t="s">
        <v>391</v>
      </c>
      <c r="D19" s="2" t="s">
        <v>84</v>
      </c>
      <c r="E19" s="3">
        <v>12</v>
      </c>
      <c r="F19" s="82"/>
      <c r="G19" s="3"/>
      <c r="H19" s="82"/>
      <c r="I19" s="3"/>
      <c r="J19" s="82"/>
      <c r="K19" s="3"/>
      <c r="L19" s="82"/>
      <c r="M19" s="54">
        <f t="shared" si="1"/>
        <v>12</v>
      </c>
      <c r="N19" s="129"/>
    </row>
    <row r="20" spans="1:14" ht="28.5">
      <c r="A20" s="11"/>
      <c r="B20" s="14" t="s">
        <v>388</v>
      </c>
      <c r="C20" s="81" t="s">
        <v>85</v>
      </c>
      <c r="D20" s="2" t="s">
        <v>84</v>
      </c>
      <c r="E20" s="3">
        <v>14</v>
      </c>
      <c r="F20" s="82"/>
      <c r="G20" s="3"/>
      <c r="H20" s="82"/>
      <c r="I20" s="3"/>
      <c r="J20" s="82"/>
      <c r="K20" s="3"/>
      <c r="L20" s="82"/>
      <c r="M20" s="54">
        <f t="shared" si="1"/>
        <v>14</v>
      </c>
      <c r="N20" s="129"/>
    </row>
    <row r="21" spans="1:14" ht="22.5">
      <c r="A21" s="11"/>
      <c r="B21" s="14" t="s">
        <v>387</v>
      </c>
      <c r="C21" s="81" t="s">
        <v>99</v>
      </c>
      <c r="D21" s="2">
        <v>3.1</v>
      </c>
      <c r="E21" s="3">
        <v>1</v>
      </c>
      <c r="F21" s="82"/>
      <c r="G21" s="3"/>
      <c r="H21" s="82"/>
      <c r="I21" s="3"/>
      <c r="J21" s="82"/>
      <c r="K21" s="3"/>
      <c r="L21" s="82"/>
      <c r="M21" s="54">
        <f t="shared" si="1"/>
        <v>1</v>
      </c>
      <c r="N21" s="129"/>
    </row>
    <row r="22" spans="1:14" ht="28.5">
      <c r="A22" s="11"/>
      <c r="B22" s="14"/>
      <c r="C22" s="81" t="s">
        <v>398</v>
      </c>
      <c r="D22" s="2">
        <v>2.1</v>
      </c>
      <c r="E22" s="3"/>
      <c r="F22" s="82"/>
      <c r="G22" s="3"/>
      <c r="H22" s="82"/>
      <c r="I22" s="3"/>
      <c r="J22" s="82"/>
      <c r="K22" s="3">
        <v>1</v>
      </c>
      <c r="L22" s="82"/>
      <c r="M22" s="54">
        <f t="shared" si="1"/>
        <v>1</v>
      </c>
      <c r="N22" s="129"/>
    </row>
    <row r="23" spans="1:14" ht="23.25" thickBot="1">
      <c r="A23" s="11"/>
      <c r="B23" s="14" t="s">
        <v>387</v>
      </c>
      <c r="C23" s="81" t="s">
        <v>99</v>
      </c>
      <c r="D23" s="2" t="s">
        <v>84</v>
      </c>
      <c r="E23" s="3">
        <v>2</v>
      </c>
      <c r="F23" s="82"/>
      <c r="G23" s="3">
        <v>8</v>
      </c>
      <c r="H23" s="82"/>
      <c r="I23" s="3"/>
      <c r="J23" s="82"/>
      <c r="K23" s="3"/>
      <c r="L23" s="82"/>
      <c r="M23" s="54">
        <f t="shared" si="1"/>
        <v>10</v>
      </c>
      <c r="N23" s="129"/>
    </row>
    <row r="24" spans="1:14" ht="13.5" thickBot="1">
      <c r="A24" s="83"/>
      <c r="B24" s="84"/>
      <c r="C24" s="85" t="s">
        <v>12</v>
      </c>
      <c r="D24" s="86"/>
      <c r="E24" s="87">
        <f>SUM(E17:E23)</f>
        <v>29</v>
      </c>
      <c r="F24" s="87">
        <f aca="true" t="shared" si="2" ref="F24:L24">SUM(F17:F18)</f>
        <v>0</v>
      </c>
      <c r="G24" s="87">
        <f>SUM(G17:G23)</f>
        <v>8</v>
      </c>
      <c r="H24" s="87">
        <f t="shared" si="2"/>
        <v>0</v>
      </c>
      <c r="I24" s="87">
        <f>SUM(I17:I23)</f>
        <v>12</v>
      </c>
      <c r="J24" s="87">
        <f t="shared" si="2"/>
        <v>0</v>
      </c>
      <c r="K24" s="87">
        <f>SUM(K17:K23)</f>
        <v>1</v>
      </c>
      <c r="L24" s="87">
        <f t="shared" si="2"/>
        <v>0</v>
      </c>
      <c r="M24" s="130">
        <f>SUM(M17:M23)</f>
        <v>50</v>
      </c>
      <c r="N24" s="96">
        <f>SUM(N18:N18)</f>
        <v>0</v>
      </c>
    </row>
    <row r="25" spans="1:5" ht="12.75">
      <c r="A25" s="10"/>
      <c r="B25" s="97"/>
      <c r="C25" s="91"/>
      <c r="D25" s="91"/>
      <c r="E25" s="74"/>
    </row>
    <row r="26" spans="1:14" ht="33" customHeight="1" thickBot="1">
      <c r="A26" s="220" t="s">
        <v>399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27" spans="1:14" ht="12.75">
      <c r="A27" s="213" t="s">
        <v>0</v>
      </c>
      <c r="B27" s="215" t="s">
        <v>1</v>
      </c>
      <c r="C27" s="215" t="s">
        <v>80</v>
      </c>
      <c r="D27" s="217" t="s">
        <v>81</v>
      </c>
      <c r="E27" s="209" t="s">
        <v>3</v>
      </c>
      <c r="F27" s="210"/>
      <c r="G27" s="211" t="s">
        <v>4</v>
      </c>
      <c r="H27" s="211"/>
      <c r="I27" s="211" t="s">
        <v>297</v>
      </c>
      <c r="J27" s="211"/>
      <c r="K27" s="211" t="s">
        <v>298</v>
      </c>
      <c r="L27" s="211"/>
      <c r="M27" s="211" t="s">
        <v>8</v>
      </c>
      <c r="N27" s="211"/>
    </row>
    <row r="28" spans="1:14" ht="13.5" thickBot="1">
      <c r="A28" s="214"/>
      <c r="B28" s="216"/>
      <c r="C28" s="216"/>
      <c r="D28" s="218"/>
      <c r="E28" s="77" t="s">
        <v>9</v>
      </c>
      <c r="F28" s="77" t="s">
        <v>10</v>
      </c>
      <c r="G28" s="77" t="s">
        <v>9</v>
      </c>
      <c r="H28" s="77" t="s">
        <v>10</v>
      </c>
      <c r="I28" s="77" t="s">
        <v>9</v>
      </c>
      <c r="J28" s="77" t="s">
        <v>10</v>
      </c>
      <c r="K28" s="78" t="s">
        <v>9</v>
      </c>
      <c r="L28" s="78" t="s">
        <v>10</v>
      </c>
      <c r="M28" s="78" t="s">
        <v>9</v>
      </c>
      <c r="N28" s="79" t="s">
        <v>10</v>
      </c>
    </row>
    <row r="29" spans="1:14" ht="27" customHeight="1">
      <c r="A29" s="11">
        <v>1</v>
      </c>
      <c r="B29" s="14" t="s">
        <v>92</v>
      </c>
      <c r="C29" s="81" t="s">
        <v>301</v>
      </c>
      <c r="D29" s="2" t="s">
        <v>84</v>
      </c>
      <c r="E29" s="3"/>
      <c r="F29" s="82"/>
      <c r="G29" s="3"/>
      <c r="H29" s="82"/>
      <c r="I29" s="3"/>
      <c r="J29" s="82"/>
      <c r="K29" s="3">
        <v>15</v>
      </c>
      <c r="L29" s="82"/>
      <c r="M29" s="54">
        <f>E29+G29+I29+K29</f>
        <v>15</v>
      </c>
      <c r="N29" s="98"/>
    </row>
    <row r="30" spans="1:14" ht="1.5" customHeight="1" thickBot="1">
      <c r="A30" s="11">
        <v>2</v>
      </c>
      <c r="B30" s="14"/>
      <c r="C30" s="81"/>
      <c r="D30" s="2"/>
      <c r="E30" s="3"/>
      <c r="F30" s="82"/>
      <c r="G30" s="3"/>
      <c r="H30" s="82"/>
      <c r="I30" s="3"/>
      <c r="J30" s="82"/>
      <c r="K30" s="3"/>
      <c r="L30" s="82"/>
      <c r="M30" s="54">
        <f>E30+G30+I30+K30</f>
        <v>0</v>
      </c>
      <c r="N30" s="93">
        <f>F30+H30+J30+L30</f>
        <v>0</v>
      </c>
    </row>
    <row r="31" spans="1:14" ht="16.5" customHeight="1" thickBot="1">
      <c r="A31" s="83"/>
      <c r="B31" s="84"/>
      <c r="C31" s="85" t="s">
        <v>12</v>
      </c>
      <c r="D31" s="86"/>
      <c r="E31" s="87">
        <f>SUM(E30:E30)</f>
        <v>0</v>
      </c>
      <c r="F31" s="87">
        <f>SUM(F30:F30)</f>
        <v>0</v>
      </c>
      <c r="G31" s="87">
        <f>SUM(G29:G30)</f>
        <v>0</v>
      </c>
      <c r="H31" s="87">
        <f>SUM(H30:H30)</f>
        <v>0</v>
      </c>
      <c r="I31" s="87">
        <f>SUM(I29:I30)</f>
        <v>0</v>
      </c>
      <c r="J31" s="87">
        <f>SUM(J30:J30)</f>
        <v>0</v>
      </c>
      <c r="K31" s="87">
        <f>SUM(K30:K30)</f>
        <v>0</v>
      </c>
      <c r="L31" s="94">
        <f>SUM(L30:L30)</f>
        <v>0</v>
      </c>
      <c r="M31" s="95">
        <f>SUM(M29:M30)</f>
        <v>15</v>
      </c>
      <c r="N31" s="96">
        <f>SUM(N30:N30)</f>
        <v>0</v>
      </c>
    </row>
    <row r="33" spans="1:13" ht="29.25" customHeight="1">
      <c r="A33" s="116"/>
      <c r="B33" s="219" t="s">
        <v>327</v>
      </c>
      <c r="C33" s="219"/>
      <c r="D33" s="116"/>
      <c r="E33" s="115">
        <f>SUM(E24,E31)</f>
        <v>29</v>
      </c>
      <c r="F33" s="115">
        <f aca="true" t="shared" si="3" ref="F33:L33">SUM(F24,F31)</f>
        <v>0</v>
      </c>
      <c r="G33" s="115">
        <f t="shared" si="3"/>
        <v>8</v>
      </c>
      <c r="H33" s="115">
        <f t="shared" si="3"/>
        <v>0</v>
      </c>
      <c r="I33" s="115">
        <f t="shared" si="3"/>
        <v>12</v>
      </c>
      <c r="J33" s="115">
        <f t="shared" si="3"/>
        <v>0</v>
      </c>
      <c r="K33" s="115">
        <f t="shared" si="3"/>
        <v>1</v>
      </c>
      <c r="L33" s="115">
        <f t="shared" si="3"/>
        <v>0</v>
      </c>
      <c r="M33" s="115">
        <f>SUM(M24,M31)</f>
        <v>65</v>
      </c>
    </row>
  </sheetData>
  <sheetProtection/>
  <mergeCells count="33">
    <mergeCell ref="M27:N27"/>
    <mergeCell ref="A26:N26"/>
    <mergeCell ref="A27:A28"/>
    <mergeCell ref="B27:B28"/>
    <mergeCell ref="C27:C28"/>
    <mergeCell ref="D27:D28"/>
    <mergeCell ref="E27:F27"/>
    <mergeCell ref="G15:H15"/>
    <mergeCell ref="I15:J15"/>
    <mergeCell ref="D15:D16"/>
    <mergeCell ref="B33:C33"/>
    <mergeCell ref="I27:J27"/>
    <mergeCell ref="K27:L27"/>
    <mergeCell ref="I6:J6"/>
    <mergeCell ref="K6:L6"/>
    <mergeCell ref="E15:F15"/>
    <mergeCell ref="G27:H27"/>
    <mergeCell ref="A3:N3"/>
    <mergeCell ref="A4:N4"/>
    <mergeCell ref="A6:A7"/>
    <mergeCell ref="B6:B7"/>
    <mergeCell ref="C6:C7"/>
    <mergeCell ref="D6:D7"/>
    <mergeCell ref="E6:F6"/>
    <mergeCell ref="G6:H6"/>
    <mergeCell ref="K15:L15"/>
    <mergeCell ref="M15:N15"/>
    <mergeCell ref="M6:N6"/>
    <mergeCell ref="A12:N12"/>
    <mergeCell ref="A13:N13"/>
    <mergeCell ref="A15:A16"/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parm1</cp:lastModifiedBy>
  <cp:lastPrinted>2014-12-24T03:33:33Z</cp:lastPrinted>
  <dcterms:created xsi:type="dcterms:W3CDTF">2003-12-27T06:32:06Z</dcterms:created>
  <dcterms:modified xsi:type="dcterms:W3CDTF">2015-04-14T03:13:46Z</dcterms:modified>
  <cp:category/>
  <cp:version/>
  <cp:contentType/>
  <cp:contentStatus/>
</cp:coreProperties>
</file>